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12045" tabRatio="866" activeTab="5"/>
  </bookViews>
  <sheets>
    <sheet name="契約先一覧" sheetId="1" r:id="rId1"/>
    <sheet name="組合員コード表" sheetId="2" r:id="rId2"/>
    <sheet name="請求書作成説明" sheetId="3" r:id="rId3"/>
    <sheet name="合計(花巻支部)" sheetId="4" r:id="rId4"/>
    <sheet name="21県南(灯油・Ａ重油)" sheetId="5" r:id="rId5"/>
    <sheet name="22県南・花巻" sheetId="6" r:id="rId6"/>
    <sheet name="45中部水道企業団" sheetId="7" r:id="rId7"/>
    <sheet name="54労働局(県南)" sheetId="8" r:id="rId8"/>
  </sheets>
  <definedNames>
    <definedName name="_Hlk132096749" localSheetId="0">'契約先一覧'!$B$5</definedName>
    <definedName name="_xlnm.Print_Area" localSheetId="3">'合計(花巻支部)'!$A$1:$F$31</definedName>
    <definedName name="_xlnm.Print_Area" localSheetId="2">'請求書作成説明'!$A$1:$H$40</definedName>
    <definedName name="_xlnm.Print_Titles" localSheetId="1">'組合員コード表'!$1:$1</definedName>
  </definedNames>
  <calcPr fullCalcOnLoad="1"/>
</workbook>
</file>

<file path=xl/comments4.xml><?xml version="1.0" encoding="utf-8"?>
<comments xmlns="http://schemas.openxmlformats.org/spreadsheetml/2006/main">
  <authors>
    <author>iwseur6</author>
  </authors>
  <commentList>
    <comment ref="A4" authorId="0">
      <text>
        <r>
          <rPr>
            <sz val="9"/>
            <rFont val="MS P ゴシック"/>
            <family val="3"/>
          </rPr>
          <t xml:space="preserve">各契約先の請求書が１枚のときは、合計請求書の提出は不要です。
</t>
        </r>
      </text>
    </comment>
  </commentList>
</comments>
</file>

<file path=xl/sharedStrings.xml><?xml version="1.0" encoding="utf-8"?>
<sst xmlns="http://schemas.openxmlformats.org/spreadsheetml/2006/main" count="305" uniqueCount="138">
  <si>
    <t>22003</t>
  </si>
  <si>
    <t>22006</t>
  </si>
  <si>
    <t>22008</t>
  </si>
  <si>
    <t>22009</t>
  </si>
  <si>
    <t>22012</t>
  </si>
  <si>
    <t>22013</t>
  </si>
  <si>
    <t>22014</t>
  </si>
  <si>
    <t>22015</t>
  </si>
  <si>
    <t>22017</t>
  </si>
  <si>
    <t>22018</t>
  </si>
  <si>
    <t>22020</t>
  </si>
  <si>
    <t>22021</t>
  </si>
  <si>
    <t>22022</t>
  </si>
  <si>
    <t>22023</t>
  </si>
  <si>
    <t>22025</t>
  </si>
  <si>
    <t>22026</t>
  </si>
  <si>
    <t>㈱湯口石油</t>
  </si>
  <si>
    <t>大石商店</t>
  </si>
  <si>
    <t>官公需共同受注請求書</t>
  </si>
  <si>
    <t>岩手県石油商業協同組合　御中</t>
  </si>
  <si>
    <t>住　　　所</t>
  </si>
  <si>
    <t>店　　　名</t>
  </si>
  <si>
    <t>電話番号</t>
  </si>
  <si>
    <t>官公庁名</t>
  </si>
  <si>
    <t>請求金額</t>
  </si>
  <si>
    <t>ｺｰﾄﾞ</t>
  </si>
  <si>
    <t>品名</t>
  </si>
  <si>
    <t>規格</t>
  </si>
  <si>
    <t>数量</t>
  </si>
  <si>
    <t>単価</t>
  </si>
  <si>
    <t>金額</t>
  </si>
  <si>
    <t>軽油</t>
  </si>
  <si>
    <t>灯油</t>
  </si>
  <si>
    <t>A重油</t>
  </si>
  <si>
    <t>小             計</t>
  </si>
  <si>
    <t>消  費  税  等</t>
  </si>
  <si>
    <t>軽 油 引 取 税</t>
  </si>
  <si>
    <t>合             計</t>
  </si>
  <si>
    <t>注：伝票の添付がないものは無効です。</t>
  </si>
  <si>
    <t>組合員コード</t>
  </si>
  <si>
    <t>－</t>
  </si>
  <si>
    <t>官公需共同受注請求書（合計）</t>
  </si>
  <si>
    <t>摘要</t>
  </si>
  <si>
    <t>計</t>
  </si>
  <si>
    <t>盛岡市役所</t>
  </si>
  <si>
    <t>請求額合計</t>
  </si>
  <si>
    <t>組合員名</t>
  </si>
  <si>
    <t>㈱浅東油店</t>
  </si>
  <si>
    <t>㈲三和石油</t>
  </si>
  <si>
    <t>大栄商事㈱</t>
  </si>
  <si>
    <t>小田島商事㈱</t>
  </si>
  <si>
    <t>ガソリン</t>
  </si>
  <si>
    <t>レギュラー</t>
  </si>
  <si>
    <t>22001</t>
  </si>
  <si>
    <t>㈱宮澤商店</t>
  </si>
  <si>
    <t>22010</t>
  </si>
  <si>
    <t>22019</t>
  </si>
  <si>
    <t>㈱丸片ガス花巻営業所</t>
  </si>
  <si>
    <t>8k以上</t>
  </si>
  <si>
    <t>8k未満</t>
  </si>
  <si>
    <t>1種2号・8k以上</t>
  </si>
  <si>
    <t>1種2号・8k未満</t>
  </si>
  <si>
    <t>1種1号・8k以上</t>
  </si>
  <si>
    <t>1種1号・8k未満</t>
  </si>
  <si>
    <t>FAX番号</t>
  </si>
  <si>
    <t>22016</t>
  </si>
  <si>
    <t>花巻石油㈱</t>
  </si>
  <si>
    <t>22024</t>
  </si>
  <si>
    <t>丸高石油㈱</t>
  </si>
  <si>
    <t xml:space="preserve">ﾚｷﾞｭﾗｰ </t>
  </si>
  <si>
    <t>口座番号：</t>
  </si>
  <si>
    <t xml:space="preserve">ﾊｲｵｸ </t>
  </si>
  <si>
    <t>ﾚｷﾞｭﾗｰ</t>
  </si>
  <si>
    <t>03</t>
  </si>
  <si>
    <t>契約区分ごとに</t>
  </si>
  <si>
    <t>　　　同じ数量になります</t>
  </si>
  <si>
    <t>㈱相馬商会</t>
  </si>
  <si>
    <t>岩長商店</t>
  </si>
  <si>
    <t>㈱三田商会</t>
  </si>
  <si>
    <t>㈱高文商店</t>
  </si>
  <si>
    <t>ﾊｲｵｸ　</t>
  </si>
  <si>
    <t>配達</t>
  </si>
  <si>
    <t>配達・免税</t>
  </si>
  <si>
    <t>灯油</t>
  </si>
  <si>
    <t>㈱中央石油</t>
  </si>
  <si>
    <t>令和　　年　　月　　日</t>
  </si>
  <si>
    <t>21</t>
  </si>
  <si>
    <t>県南広域振興局(花巻）</t>
  </si>
  <si>
    <t>登録番号</t>
  </si>
  <si>
    <t>1k以上　</t>
  </si>
  <si>
    <t>1k未満　</t>
  </si>
  <si>
    <t>A重油</t>
  </si>
  <si>
    <t>1種1号・8k以上</t>
  </si>
  <si>
    <t xml:space="preserve">1種1号・8k未満 </t>
  </si>
  <si>
    <t>22</t>
  </si>
  <si>
    <t>支　部</t>
  </si>
  <si>
    <t>官公庁名</t>
  </si>
  <si>
    <t>備　　考</t>
  </si>
  <si>
    <t>花　巻</t>
  </si>
  <si>
    <t>県南広域振興局</t>
  </si>
  <si>
    <t>灯油・重油</t>
  </si>
  <si>
    <t>県南広域振興局（花巻）</t>
  </si>
  <si>
    <t>岩手中部水道企業団</t>
  </si>
  <si>
    <t>労働局</t>
  </si>
  <si>
    <t>岩手中部水道企業団</t>
  </si>
  <si>
    <t>１KL未満</t>
  </si>
  <si>
    <t>54</t>
  </si>
  <si>
    <t>６KL未満</t>
  </si>
  <si>
    <t>１KL以上</t>
  </si>
  <si>
    <t>45</t>
  </si>
  <si>
    <t>○○銀行△△支店　普通　１２３４５６７</t>
  </si>
  <si>
    <t>花巻</t>
  </si>
  <si>
    <t>支部</t>
  </si>
  <si>
    <t>㈱石鳥谷石油</t>
  </si>
  <si>
    <t>㈱伊藤組</t>
  </si>
  <si>
    <t>佐々寅商店</t>
  </si>
  <si>
    <t>㈲鈴木商会　石鳥谷出張所</t>
  </si>
  <si>
    <t>高西石油㈱</t>
  </si>
  <si>
    <t>㈲平七商店</t>
  </si>
  <si>
    <t>八重樫石油</t>
  </si>
  <si>
    <t>㈲JAグリーンサービス花巻</t>
  </si>
  <si>
    <t>組合員
コード</t>
  </si>
  <si>
    <t>22027</t>
  </si>
  <si>
    <t>22028</t>
  </si>
  <si>
    <t>県南振興局</t>
  </si>
  <si>
    <t>岩手労働局</t>
  </si>
  <si>
    <t>労働局（県南）</t>
  </si>
  <si>
    <t>２号</t>
  </si>
  <si>
    <t>県南広域振興局</t>
  </si>
  <si>
    <t>県南広域振興局（花巻）</t>
  </si>
  <si>
    <r>
      <t>03-9900</t>
    </r>
    <r>
      <rPr>
        <b/>
        <sz val="11"/>
        <color indexed="10"/>
        <rFont val="HG丸ｺﾞｼｯｸM-PRO"/>
        <family val="3"/>
      </rPr>
      <t>22</t>
    </r>
  </si>
  <si>
    <r>
      <t>03-9900</t>
    </r>
    <r>
      <rPr>
        <b/>
        <sz val="11"/>
        <color indexed="10"/>
        <rFont val="HG丸ｺﾞｼｯｸM-PRO"/>
        <family val="3"/>
      </rPr>
      <t>45</t>
    </r>
  </si>
  <si>
    <r>
      <t>03-9900</t>
    </r>
    <r>
      <rPr>
        <b/>
        <sz val="11"/>
        <color indexed="10"/>
        <rFont val="HG丸ｺﾞｼｯｸM-PRO"/>
        <family val="3"/>
      </rPr>
      <t>54</t>
    </r>
  </si>
  <si>
    <t>カード番号</t>
  </si>
  <si>
    <t xml:space="preserve">    R5.10.1からは「消費税」インボイス導入により、
    登録番号の表示も必要（適格請求書発行事業者登録をしたうえで）</t>
  </si>
  <si>
    <t>組合員コードを入力してください</t>
  </si>
  <si>
    <t>(10％対象)</t>
  </si>
  <si>
    <t>(消費税率10％）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</si>
</sst>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;[Red]\-#,##0.0"/>
    <numFmt numFmtId="178" formatCode="0.0_ "/>
    <numFmt numFmtId="179" formatCode="0_ "/>
    <numFmt numFmtId="180" formatCode="0.000_ "/>
    <numFmt numFmtId="181" formatCode="[&lt;=999]000;[&lt;=99999]000\-00;000\-0000"/>
    <numFmt numFmtId="182" formatCode="#,##0.00_ ;[Red]\-#,##0.00\ "/>
    <numFmt numFmtId="183" formatCode="yyyy&quot;年&quot;m&quot;月&quot;d&quot;日&quot;;@"/>
    <numFmt numFmtId="184" formatCode="#,##0_ "/>
    <numFmt numFmtId="185" formatCode="m/d;@"/>
    <numFmt numFmtId="186" formatCode="#,##0.000;[Red]\-#,##0.000"/>
    <numFmt numFmtId="187" formatCode="#,##0.00_);[Red]\(#,##0.00\)"/>
    <numFmt numFmtId="188" formatCode="0.00_);[Red]\(0.00\)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F800]dddd\,\ mmmm\ dd\,\ yyyy"/>
    <numFmt numFmtId="197" formatCode="[$-411]ggge&quot;年&quot;m&quot;月&quot;d&quot;日&quot;;@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22"/>
      <name val="HG教科書体"/>
      <family val="1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2"/>
      <name val="ＭＳ Ｐゴシック"/>
      <family val="3"/>
    </font>
    <font>
      <sz val="11"/>
      <name val="UD デジタル 教科書体 NP-R"/>
      <family val="1"/>
    </font>
    <font>
      <sz val="9"/>
      <name val="MS P ゴシック"/>
      <family val="3"/>
    </font>
    <font>
      <b/>
      <sz val="11"/>
      <color indexed="10"/>
      <name val="HG丸ｺﾞｼｯｸM-PRO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000000"/>
      <name val="HG丸ｺﾞｼｯｸM-PRO"/>
      <family val="3"/>
    </font>
    <font>
      <sz val="11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b/>
      <sz val="8"/>
      <name val="ＭＳ Ｐゴシック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0" borderId="4" applyNumberFormat="0" applyAlignment="0" applyProtection="0"/>
    <xf numFmtId="0" fontId="0" fillId="0" borderId="0">
      <alignment vertical="center"/>
      <protection/>
    </xf>
    <xf numFmtId="0" fontId="54" fillId="0" borderId="0" applyNumberFormat="0" applyFill="0" applyBorder="0" applyAlignment="0" applyProtection="0"/>
    <xf numFmtId="0" fontId="55" fillId="31" borderId="0" applyNumberFormat="0" applyBorder="0" applyAlignment="0" applyProtection="0"/>
  </cellStyleXfs>
  <cellXfs count="167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176" fontId="0" fillId="0" borderId="0" xfId="0" applyNumberFormat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42" fontId="0" fillId="0" borderId="15" xfId="0" applyNumberFormat="1" applyBorder="1" applyAlignment="1">
      <alignment horizontal="right" vertical="center"/>
    </xf>
    <xf numFmtId="40" fontId="0" fillId="0" borderId="16" xfId="49" applyNumberFormat="1" applyBorder="1" applyAlignment="1">
      <alignment horizontal="right" vertical="center"/>
    </xf>
    <xf numFmtId="40" fontId="0" fillId="0" borderId="14" xfId="49" applyNumberFormat="1" applyBorder="1" applyAlignment="1">
      <alignment horizontal="right" vertical="center"/>
    </xf>
    <xf numFmtId="38" fontId="0" fillId="0" borderId="14" xfId="49" applyNumberFormat="1" applyBorder="1" applyAlignment="1">
      <alignment horizontal="right" vertical="center"/>
    </xf>
    <xf numFmtId="40" fontId="0" fillId="0" borderId="17" xfId="49" applyNumberFormat="1" applyBorder="1" applyAlignment="1">
      <alignment horizontal="right" vertical="center"/>
    </xf>
    <xf numFmtId="40" fontId="0" fillId="0" borderId="10" xfId="49" applyNumberFormat="1" applyBorder="1" applyAlignment="1">
      <alignment horizontal="right" vertical="center"/>
    </xf>
    <xf numFmtId="40" fontId="0" fillId="0" borderId="13" xfId="49" applyNumberFormat="1" applyBorder="1" applyAlignment="1">
      <alignment horizontal="right" vertical="center"/>
    </xf>
    <xf numFmtId="40" fontId="0" fillId="0" borderId="11" xfId="49" applyNumberFormat="1" applyBorder="1" applyAlignment="1">
      <alignment horizontal="right" vertical="center"/>
    </xf>
    <xf numFmtId="38" fontId="0" fillId="0" borderId="11" xfId="49" applyNumberFormat="1" applyBorder="1" applyAlignment="1">
      <alignment horizontal="right" vertical="center"/>
    </xf>
    <xf numFmtId="38" fontId="0" fillId="0" borderId="10" xfId="49" applyNumberFormat="1" applyBorder="1" applyAlignment="1">
      <alignment horizontal="right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0" fontId="0" fillId="0" borderId="16" xfId="49" applyNumberFormat="1" applyFont="1" applyBorder="1" applyAlignment="1">
      <alignment horizontal="center" vertical="center"/>
    </xf>
    <xf numFmtId="40" fontId="0" fillId="0" borderId="17" xfId="49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49" fontId="0" fillId="0" borderId="17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7" xfId="0" applyFont="1" applyBorder="1" applyAlignment="1">
      <alignment vertical="center"/>
    </xf>
    <xf numFmtId="40" fontId="0" fillId="0" borderId="17" xfId="49" applyNumberFormat="1" applyFont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2" fillId="0" borderId="18" xfId="0" applyFont="1" applyBorder="1" applyAlignment="1">
      <alignment vertical="center"/>
    </xf>
    <xf numFmtId="40" fontId="0" fillId="0" borderId="19" xfId="49" applyNumberFormat="1" applyBorder="1" applyAlignment="1">
      <alignment horizontal="right" vertical="center"/>
    </xf>
    <xf numFmtId="40" fontId="0" fillId="0" borderId="20" xfId="49" applyNumberFormat="1" applyBorder="1" applyAlignment="1">
      <alignment horizontal="right" vertical="center"/>
    </xf>
    <xf numFmtId="38" fontId="0" fillId="0" borderId="14" xfId="49" applyNumberFormat="1" applyFont="1" applyBorder="1" applyAlignment="1">
      <alignment horizontal="right" vertical="center"/>
    </xf>
    <xf numFmtId="40" fontId="0" fillId="0" borderId="14" xfId="49" applyNumberFormat="1" applyFont="1" applyBorder="1" applyAlignment="1">
      <alignment horizontal="right" vertical="center"/>
    </xf>
    <xf numFmtId="42" fontId="4" fillId="0" borderId="21" xfId="0" applyNumberFormat="1" applyFont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38" fontId="0" fillId="0" borderId="0" xfId="49" applyFont="1" applyAlignment="1">
      <alignment horizontal="right" vertical="center"/>
    </xf>
    <xf numFmtId="176" fontId="0" fillId="0" borderId="13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76" fontId="8" fillId="0" borderId="0" xfId="0" applyNumberFormat="1" applyFont="1" applyAlignment="1">
      <alignment horizontal="left" vertical="center"/>
    </xf>
    <xf numFmtId="176" fontId="0" fillId="0" borderId="0" xfId="0" applyNumberFormat="1" applyFont="1" applyAlignment="1">
      <alignment horizontal="left" vertical="distributed" wrapText="1"/>
    </xf>
    <xf numFmtId="38" fontId="0" fillId="0" borderId="0" xfId="49" applyFont="1" applyAlignment="1">
      <alignment horizontal="right" vertical="center"/>
    </xf>
    <xf numFmtId="38" fontId="0" fillId="0" borderId="0" xfId="49" applyFont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 vertical="center"/>
    </xf>
    <xf numFmtId="38" fontId="0" fillId="0" borderId="22" xfId="49" applyFont="1" applyBorder="1" applyAlignment="1">
      <alignment horizontal="center" vertical="center"/>
    </xf>
    <xf numFmtId="40" fontId="0" fillId="0" borderId="22" xfId="49" applyNumberFormat="1" applyFont="1" applyBorder="1" applyAlignment="1">
      <alignment horizontal="right" vertical="center"/>
    </xf>
    <xf numFmtId="0" fontId="0" fillId="0" borderId="23" xfId="0" applyBorder="1" applyAlignment="1">
      <alignment vertical="center"/>
    </xf>
    <xf numFmtId="0" fontId="0" fillId="0" borderId="18" xfId="0" applyFill="1" applyBorder="1" applyAlignment="1">
      <alignment vertical="center"/>
    </xf>
    <xf numFmtId="49" fontId="0" fillId="0" borderId="18" xfId="0" applyNumberFormat="1" applyBorder="1" applyAlignment="1">
      <alignment vertical="center"/>
    </xf>
    <xf numFmtId="40" fontId="0" fillId="0" borderId="22" xfId="49" applyNumberFormat="1" applyBorder="1" applyAlignment="1">
      <alignment horizontal="right" vertical="center"/>
    </xf>
    <xf numFmtId="38" fontId="0" fillId="0" borderId="24" xfId="49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40" fontId="0" fillId="0" borderId="26" xfId="49" applyNumberFormat="1" applyBorder="1" applyAlignment="1">
      <alignment horizontal="right" vertical="center"/>
    </xf>
    <xf numFmtId="0" fontId="0" fillId="0" borderId="18" xfId="0" applyFont="1" applyBorder="1" applyAlignment="1">
      <alignment vertical="center"/>
    </xf>
    <xf numFmtId="40" fontId="0" fillId="0" borderId="10" xfId="49" applyNumberFormat="1" applyFont="1" applyBorder="1" applyAlignment="1">
      <alignment horizontal="right" vertical="center"/>
    </xf>
    <xf numFmtId="40" fontId="0" fillId="0" borderId="24" xfId="49" applyNumberFormat="1" applyFont="1" applyBorder="1" applyAlignment="1">
      <alignment horizontal="right" vertical="center"/>
    </xf>
    <xf numFmtId="0" fontId="10" fillId="0" borderId="0" xfId="0" applyFont="1" applyFill="1" applyBorder="1" applyAlignment="1">
      <alignment horizontal="justify" vertical="center"/>
    </xf>
    <xf numFmtId="0" fontId="0" fillId="0" borderId="0" xfId="0" applyBorder="1" applyAlignment="1">
      <alignment horizontal="center" vertical="center"/>
    </xf>
    <xf numFmtId="38" fontId="0" fillId="0" borderId="0" xfId="49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49" fontId="12" fillId="0" borderId="27" xfId="0" applyNumberFormat="1" applyFont="1" applyFill="1" applyBorder="1" applyAlignment="1">
      <alignment horizontal="center" vertical="center"/>
    </xf>
    <xf numFmtId="0" fontId="12" fillId="0" borderId="10" xfId="61" applyFont="1" applyFill="1" applyBorder="1" applyAlignment="1">
      <alignment horizontal="center" vertical="center"/>
      <protection/>
    </xf>
    <xf numFmtId="0" fontId="12" fillId="0" borderId="28" xfId="61" applyFont="1" applyFill="1" applyBorder="1">
      <alignment vertical="center"/>
      <protection/>
    </xf>
    <xf numFmtId="0" fontId="12" fillId="0" borderId="0" xfId="0" applyFont="1" applyAlignment="1">
      <alignment vertical="center"/>
    </xf>
    <xf numFmtId="49" fontId="12" fillId="0" borderId="29" xfId="0" applyNumberFormat="1" applyFont="1" applyFill="1" applyBorder="1" applyAlignment="1">
      <alignment horizontal="center" vertical="center"/>
    </xf>
    <xf numFmtId="0" fontId="12" fillId="0" borderId="30" xfId="61" applyFont="1" applyFill="1" applyBorder="1" applyAlignment="1">
      <alignment horizontal="center" vertical="center"/>
      <protection/>
    </xf>
    <xf numFmtId="0" fontId="12" fillId="0" borderId="31" xfId="61" applyFont="1" applyFill="1" applyBorder="1">
      <alignment vertical="center"/>
      <protection/>
    </xf>
    <xf numFmtId="49" fontId="12" fillId="0" borderId="32" xfId="0" applyNumberFormat="1" applyFont="1" applyFill="1" applyBorder="1" applyAlignment="1">
      <alignment horizontal="center" vertical="center"/>
    </xf>
    <xf numFmtId="0" fontId="12" fillId="0" borderId="33" xfId="61" applyFont="1" applyFill="1" applyBorder="1" applyAlignment="1">
      <alignment horizontal="center" vertical="center"/>
      <protection/>
    </xf>
    <xf numFmtId="0" fontId="12" fillId="0" borderId="34" xfId="61" applyFont="1" applyFill="1" applyBorder="1">
      <alignment vertical="center"/>
      <protection/>
    </xf>
    <xf numFmtId="0" fontId="12" fillId="0" borderId="0" xfId="61" applyFont="1" applyBorder="1" applyAlignment="1">
      <alignment horizontal="center" vertical="center"/>
      <protection/>
    </xf>
    <xf numFmtId="0" fontId="12" fillId="0" borderId="0" xfId="61" applyFont="1" applyBorder="1">
      <alignment vertical="center"/>
      <protection/>
    </xf>
    <xf numFmtId="0" fontId="12" fillId="0" borderId="0" xfId="61" applyFont="1" applyFill="1" applyBorder="1">
      <alignment vertical="center"/>
      <protection/>
    </xf>
    <xf numFmtId="49" fontId="12" fillId="0" borderId="35" xfId="0" applyNumberFormat="1" applyFont="1" applyFill="1" applyBorder="1" applyAlignment="1">
      <alignment horizontal="center" vertical="center" wrapText="1"/>
    </xf>
    <xf numFmtId="0" fontId="12" fillId="0" borderId="36" xfId="61" applyFont="1" applyFill="1" applyBorder="1" applyAlignment="1">
      <alignment horizontal="center" vertical="center"/>
      <protection/>
    </xf>
    <xf numFmtId="0" fontId="12" fillId="0" borderId="21" xfId="61" applyFont="1" applyFill="1" applyBorder="1" applyAlignment="1">
      <alignment horizontal="center" vertical="center"/>
      <protection/>
    </xf>
    <xf numFmtId="49" fontId="12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189" fontId="0" fillId="0" borderId="0" xfId="0" applyNumberFormat="1" applyAlignment="1">
      <alignment horizontal="right" vertical="center"/>
    </xf>
    <xf numFmtId="189" fontId="11" fillId="0" borderId="0" xfId="0" applyNumberFormat="1" applyFont="1" applyAlignment="1">
      <alignment horizontal="right" vertical="center"/>
    </xf>
    <xf numFmtId="197" fontId="0" fillId="0" borderId="0" xfId="0" applyNumberFormat="1" applyAlignment="1">
      <alignment horizontal="right" vertical="center"/>
    </xf>
    <xf numFmtId="38" fontId="0" fillId="0" borderId="10" xfId="49" applyBorder="1" applyAlignment="1">
      <alignment horizontal="right" vertical="center"/>
    </xf>
    <xf numFmtId="0" fontId="56" fillId="0" borderId="33" xfId="0" applyFont="1" applyBorder="1" applyAlignment="1">
      <alignment horizontal="center" vertical="center" wrapText="1"/>
    </xf>
    <xf numFmtId="0" fontId="56" fillId="0" borderId="33" xfId="0" applyFont="1" applyBorder="1" applyAlignment="1">
      <alignment horizontal="justify" vertical="center" wrapText="1"/>
    </xf>
    <xf numFmtId="0" fontId="56" fillId="0" borderId="34" xfId="0" applyFont="1" applyBorder="1" applyAlignment="1">
      <alignment horizontal="justify" vertical="center" wrapText="1"/>
    </xf>
    <xf numFmtId="0" fontId="9" fillId="0" borderId="37" xfId="0" applyFont="1" applyBorder="1" applyAlignment="1">
      <alignment vertical="center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justify" vertical="center" wrapText="1"/>
    </xf>
    <xf numFmtId="0" fontId="9" fillId="0" borderId="28" xfId="0" applyFont="1" applyBorder="1" applyAlignment="1">
      <alignment horizontal="justify" vertical="center" wrapText="1"/>
    </xf>
    <xf numFmtId="0" fontId="9" fillId="0" borderId="38" xfId="0" applyFont="1" applyBorder="1" applyAlignment="1">
      <alignment vertical="center"/>
    </xf>
    <xf numFmtId="0" fontId="56" fillId="0" borderId="30" xfId="0" applyFont="1" applyBorder="1" applyAlignment="1">
      <alignment horizontal="center" vertical="center" wrapText="1"/>
    </xf>
    <xf numFmtId="0" fontId="56" fillId="0" borderId="30" xfId="0" applyFont="1" applyBorder="1" applyAlignment="1">
      <alignment horizontal="justify" vertical="center" wrapText="1"/>
    </xf>
    <xf numFmtId="0" fontId="9" fillId="0" borderId="31" xfId="0" applyFont="1" applyBorder="1" applyAlignment="1">
      <alignment horizontal="justify" vertical="center" wrapText="1"/>
    </xf>
    <xf numFmtId="0" fontId="9" fillId="0" borderId="39" xfId="0" applyFont="1" applyBorder="1" applyAlignment="1">
      <alignment vertical="center"/>
    </xf>
    <xf numFmtId="0" fontId="9" fillId="0" borderId="4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38" fontId="0" fillId="0" borderId="14" xfId="49" applyBorder="1" applyAlignment="1">
      <alignment horizontal="right" vertical="center"/>
    </xf>
    <xf numFmtId="38" fontId="0" fillId="0" borderId="11" xfId="49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10" xfId="0" applyBorder="1" applyAlignment="1">
      <alignment vertical="center"/>
    </xf>
    <xf numFmtId="49" fontId="0" fillId="0" borderId="43" xfId="0" applyNumberFormat="1" applyBorder="1" applyAlignment="1">
      <alignment vertical="center"/>
    </xf>
    <xf numFmtId="176" fontId="5" fillId="0" borderId="0" xfId="0" applyNumberFormat="1" applyFont="1" applyAlignment="1">
      <alignment horizontal="right" vertical="center"/>
    </xf>
    <xf numFmtId="0" fontId="0" fillId="0" borderId="44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176" fontId="57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40" fontId="0" fillId="0" borderId="14" xfId="49" applyNumberFormat="1" applyFont="1" applyBorder="1" applyAlignment="1">
      <alignment horizontal="center" vertical="center"/>
    </xf>
    <xf numFmtId="40" fontId="15" fillId="0" borderId="17" xfId="49" applyNumberFormat="1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 wrapText="1"/>
    </xf>
    <xf numFmtId="0" fontId="56" fillId="0" borderId="45" xfId="0" applyFont="1" applyBorder="1" applyAlignment="1">
      <alignment horizontal="center" vertical="center" wrapText="1"/>
    </xf>
    <xf numFmtId="0" fontId="56" fillId="0" borderId="46" xfId="0" applyFont="1" applyBorder="1" applyAlignment="1">
      <alignment horizontal="center" vertical="center" wrapText="1"/>
    </xf>
    <xf numFmtId="0" fontId="56" fillId="0" borderId="4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176" fontId="2" fillId="0" borderId="0" xfId="0" applyNumberFormat="1" applyFont="1" applyAlignment="1">
      <alignment horizontal="left" vertical="center"/>
    </xf>
    <xf numFmtId="176" fontId="0" fillId="0" borderId="0" xfId="0" applyNumberFormat="1" applyAlignment="1">
      <alignment horizontal="left" vertical="center"/>
    </xf>
    <xf numFmtId="176" fontId="0" fillId="0" borderId="0" xfId="0" applyNumberFormat="1" applyAlignment="1">
      <alignment horizontal="left" vertical="distributed" wrapText="1"/>
    </xf>
    <xf numFmtId="176" fontId="0" fillId="0" borderId="0" xfId="0" applyNumberFormat="1" applyAlignment="1">
      <alignment horizontal="center" vertical="distributed" wrapText="1"/>
    </xf>
    <xf numFmtId="57" fontId="58" fillId="0" borderId="0" xfId="0" applyNumberFormat="1" applyFont="1" applyAlignment="1">
      <alignment horizontal="left" vertical="center" wrapText="1"/>
    </xf>
    <xf numFmtId="57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38" fontId="0" fillId="0" borderId="10" xfId="49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38" fontId="0" fillId="0" borderId="18" xfId="49" applyBorder="1" applyAlignment="1">
      <alignment vertical="center"/>
    </xf>
    <xf numFmtId="38" fontId="0" fillId="0" borderId="17" xfId="49" applyBorder="1" applyAlignment="1">
      <alignment vertical="center"/>
    </xf>
    <xf numFmtId="176" fontId="0" fillId="0" borderId="0" xfId="0" applyNumberFormat="1" applyFont="1" applyAlignment="1">
      <alignment horizontal="left" vertical="distributed" wrapText="1"/>
    </xf>
    <xf numFmtId="38" fontId="0" fillId="0" borderId="18" xfId="49" applyFont="1" applyBorder="1" applyAlignment="1">
      <alignment vertical="center"/>
    </xf>
    <xf numFmtId="38" fontId="0" fillId="0" borderId="18" xfId="49" applyBorder="1" applyAlignment="1">
      <alignment horizontal="right" vertical="center"/>
    </xf>
    <xf numFmtId="38" fontId="0" fillId="0" borderId="17" xfId="49" applyBorder="1" applyAlignment="1">
      <alignment horizontal="right" vertical="center"/>
    </xf>
    <xf numFmtId="0" fontId="0" fillId="0" borderId="40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3" fillId="0" borderId="0" xfId="0" applyNumberFormat="1" applyFont="1" applyAlignment="1">
      <alignment horizontal="left" vertical="center"/>
    </xf>
    <xf numFmtId="176" fontId="0" fillId="0" borderId="0" xfId="0" applyNumberFormat="1" applyFont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7</xdr:row>
      <xdr:rowOff>228600</xdr:rowOff>
    </xdr:from>
    <xdr:to>
      <xdr:col>2</xdr:col>
      <xdr:colOff>57150</xdr:colOff>
      <xdr:row>10</xdr:row>
      <xdr:rowOff>171450</xdr:rowOff>
    </xdr:to>
    <xdr:sp>
      <xdr:nvSpPr>
        <xdr:cNvPr id="1" name="Line 1"/>
        <xdr:cNvSpPr>
          <a:spLocks/>
        </xdr:cNvSpPr>
      </xdr:nvSpPr>
      <xdr:spPr>
        <a:xfrm flipH="1">
          <a:off x="990600" y="2047875"/>
          <a:ext cx="333375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1038225</xdr:colOff>
      <xdr:row>19</xdr:row>
      <xdr:rowOff>28575</xdr:rowOff>
    </xdr:from>
    <xdr:to>
      <xdr:col>2</xdr:col>
      <xdr:colOff>1114425</xdr:colOff>
      <xdr:row>22</xdr:row>
      <xdr:rowOff>238125</xdr:rowOff>
    </xdr:to>
    <xdr:sp>
      <xdr:nvSpPr>
        <xdr:cNvPr id="2" name="AutoShape 2"/>
        <xdr:cNvSpPr>
          <a:spLocks/>
        </xdr:cNvSpPr>
      </xdr:nvSpPr>
      <xdr:spPr>
        <a:xfrm>
          <a:off x="2305050" y="4914900"/>
          <a:ext cx="76200" cy="1038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26</xdr:row>
      <xdr:rowOff>114300</xdr:rowOff>
    </xdr:from>
    <xdr:to>
      <xdr:col>5</xdr:col>
      <xdr:colOff>1009650</xdr:colOff>
      <xdr:row>27</xdr:row>
      <xdr:rowOff>219075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3124200" y="6934200"/>
          <a:ext cx="23717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回あたりの配送数量での規格です。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6</xdr:col>
      <xdr:colOff>123825</xdr:colOff>
      <xdr:row>14</xdr:row>
      <xdr:rowOff>38100</xdr:rowOff>
    </xdr:from>
    <xdr:to>
      <xdr:col>7</xdr:col>
      <xdr:colOff>676275</xdr:colOff>
      <xdr:row>17</xdr:row>
      <xdr:rowOff>247650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5781675" y="3543300"/>
          <a:ext cx="12382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円未満は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行ごと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その都度切り捨て処理をして下さい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</xdr:col>
      <xdr:colOff>238125</xdr:colOff>
      <xdr:row>16</xdr:row>
      <xdr:rowOff>161925</xdr:rowOff>
    </xdr:from>
    <xdr:to>
      <xdr:col>3</xdr:col>
      <xdr:colOff>238125</xdr:colOff>
      <xdr:row>35</xdr:row>
      <xdr:rowOff>114300</xdr:rowOff>
    </xdr:to>
    <xdr:sp>
      <xdr:nvSpPr>
        <xdr:cNvPr id="5" name="Line 7"/>
        <xdr:cNvSpPr>
          <a:spLocks/>
        </xdr:cNvSpPr>
      </xdr:nvSpPr>
      <xdr:spPr>
        <a:xfrm flipH="1">
          <a:off x="2914650" y="4219575"/>
          <a:ext cx="0" cy="520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228600</xdr:colOff>
      <xdr:row>16</xdr:row>
      <xdr:rowOff>161925</xdr:rowOff>
    </xdr:from>
    <xdr:to>
      <xdr:col>3</xdr:col>
      <xdr:colOff>447675</xdr:colOff>
      <xdr:row>16</xdr:row>
      <xdr:rowOff>161925</xdr:rowOff>
    </xdr:to>
    <xdr:sp>
      <xdr:nvSpPr>
        <xdr:cNvPr id="6" name="Line 8"/>
        <xdr:cNvSpPr>
          <a:spLocks/>
        </xdr:cNvSpPr>
      </xdr:nvSpPr>
      <xdr:spPr>
        <a:xfrm>
          <a:off x="2905125" y="42195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35</xdr:row>
      <xdr:rowOff>9525</xdr:rowOff>
    </xdr:from>
    <xdr:to>
      <xdr:col>3</xdr:col>
      <xdr:colOff>257175</xdr:colOff>
      <xdr:row>36</xdr:row>
      <xdr:rowOff>142875</xdr:rowOff>
    </xdr:to>
    <xdr:sp>
      <xdr:nvSpPr>
        <xdr:cNvPr id="7" name="Text Box 10"/>
        <xdr:cNvSpPr txBox="1">
          <a:spLocks noChangeArrowheads="1"/>
        </xdr:cNvSpPr>
      </xdr:nvSpPr>
      <xdr:spPr>
        <a:xfrm>
          <a:off x="2724150" y="9315450"/>
          <a:ext cx="209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
</a:t>
          </a:r>
        </a:p>
      </xdr:txBody>
    </xdr:sp>
    <xdr:clientData/>
  </xdr:twoCellAnchor>
  <xdr:twoCellAnchor>
    <xdr:from>
      <xdr:col>3</xdr:col>
      <xdr:colOff>161925</xdr:colOff>
      <xdr:row>35</xdr:row>
      <xdr:rowOff>161925</xdr:rowOff>
    </xdr:from>
    <xdr:to>
      <xdr:col>3</xdr:col>
      <xdr:colOff>266700</xdr:colOff>
      <xdr:row>37</xdr:row>
      <xdr:rowOff>104775</xdr:rowOff>
    </xdr:to>
    <xdr:sp>
      <xdr:nvSpPr>
        <xdr:cNvPr id="8" name="Freeform 13"/>
        <xdr:cNvSpPr>
          <a:spLocks/>
        </xdr:cNvSpPr>
      </xdr:nvSpPr>
      <xdr:spPr>
        <a:xfrm>
          <a:off x="2838450" y="9467850"/>
          <a:ext cx="104775" cy="495300"/>
        </a:xfrm>
        <a:custGeom>
          <a:pathLst>
            <a:path h="52" w="9">
              <a:moveTo>
                <a:pt x="9" y="52"/>
              </a:moveTo>
              <a:cubicBezTo>
                <a:pt x="4" y="48"/>
                <a:pt x="0" y="45"/>
                <a:pt x="0" y="36"/>
              </a:cubicBezTo>
              <a:cubicBezTo>
                <a:pt x="0" y="27"/>
                <a:pt x="5" y="6"/>
                <a:pt x="6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238125</xdr:colOff>
      <xdr:row>35</xdr:row>
      <xdr:rowOff>123825</xdr:rowOff>
    </xdr:from>
    <xdr:to>
      <xdr:col>3</xdr:col>
      <xdr:colOff>447675</xdr:colOff>
      <xdr:row>35</xdr:row>
      <xdr:rowOff>123825</xdr:rowOff>
    </xdr:to>
    <xdr:sp>
      <xdr:nvSpPr>
        <xdr:cNvPr id="9" name="Line 14"/>
        <xdr:cNvSpPr>
          <a:spLocks/>
        </xdr:cNvSpPr>
      </xdr:nvSpPr>
      <xdr:spPr>
        <a:xfrm>
          <a:off x="2914650" y="94297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447675</xdr:colOff>
      <xdr:row>16</xdr:row>
      <xdr:rowOff>238125</xdr:rowOff>
    </xdr:from>
    <xdr:to>
      <xdr:col>6</xdr:col>
      <xdr:colOff>447675</xdr:colOff>
      <xdr:row>18</xdr:row>
      <xdr:rowOff>152400</xdr:rowOff>
    </xdr:to>
    <xdr:sp>
      <xdr:nvSpPr>
        <xdr:cNvPr id="10" name="Line 15"/>
        <xdr:cNvSpPr>
          <a:spLocks/>
        </xdr:cNvSpPr>
      </xdr:nvSpPr>
      <xdr:spPr>
        <a:xfrm>
          <a:off x="6105525" y="429577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1171575</xdr:colOff>
      <xdr:row>21</xdr:row>
      <xdr:rowOff>47625</xdr:rowOff>
    </xdr:from>
    <xdr:to>
      <xdr:col>3</xdr:col>
      <xdr:colOff>428625</xdr:colOff>
      <xdr:row>26</xdr:row>
      <xdr:rowOff>142875</xdr:rowOff>
    </xdr:to>
    <xdr:sp>
      <xdr:nvSpPr>
        <xdr:cNvPr id="11" name="Line 17"/>
        <xdr:cNvSpPr>
          <a:spLocks/>
        </xdr:cNvSpPr>
      </xdr:nvSpPr>
      <xdr:spPr>
        <a:xfrm flipH="1" flipV="1">
          <a:off x="2438400" y="5486400"/>
          <a:ext cx="666750" cy="1476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371475</xdr:colOff>
      <xdr:row>0</xdr:row>
      <xdr:rowOff>238125</xdr:rowOff>
    </xdr:from>
    <xdr:to>
      <xdr:col>3</xdr:col>
      <xdr:colOff>1009650</xdr:colOff>
      <xdr:row>0</xdr:row>
      <xdr:rowOff>238125</xdr:rowOff>
    </xdr:to>
    <xdr:sp>
      <xdr:nvSpPr>
        <xdr:cNvPr id="12" name="Line 1"/>
        <xdr:cNvSpPr>
          <a:spLocks/>
        </xdr:cNvSpPr>
      </xdr:nvSpPr>
      <xdr:spPr>
        <a:xfrm>
          <a:off x="3048000" y="23812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238125</xdr:colOff>
      <xdr:row>37</xdr:row>
      <xdr:rowOff>114300</xdr:rowOff>
    </xdr:from>
    <xdr:to>
      <xdr:col>7</xdr:col>
      <xdr:colOff>495300</xdr:colOff>
      <xdr:row>39</xdr:row>
      <xdr:rowOff>0</xdr:rowOff>
    </xdr:to>
    <xdr:sp>
      <xdr:nvSpPr>
        <xdr:cNvPr id="13" name="Text Box 5"/>
        <xdr:cNvSpPr txBox="1">
          <a:spLocks noChangeArrowheads="1"/>
        </xdr:cNvSpPr>
      </xdr:nvSpPr>
      <xdr:spPr>
        <a:xfrm>
          <a:off x="4724400" y="9972675"/>
          <a:ext cx="2114550" cy="438150"/>
        </a:xfrm>
        <a:prstGeom prst="rect">
          <a:avLst/>
        </a:prstGeom>
        <a:solidFill>
          <a:srgbClr val="FFFFFF"/>
        </a:solidFill>
        <a:ln w="9525" cmpd="sng">
          <a:solidFill>
            <a:srgbClr val="333333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代金受取口座をご記入ください</a:t>
          </a:r>
        </a:p>
      </xdr:txBody>
    </xdr:sp>
    <xdr:clientData/>
  </xdr:twoCellAnchor>
  <xdr:twoCellAnchor>
    <xdr:from>
      <xdr:col>4</xdr:col>
      <xdr:colOff>28575</xdr:colOff>
      <xdr:row>38</xdr:row>
      <xdr:rowOff>200025</xdr:rowOff>
    </xdr:from>
    <xdr:to>
      <xdr:col>5</xdr:col>
      <xdr:colOff>247650</xdr:colOff>
      <xdr:row>38</xdr:row>
      <xdr:rowOff>209550</xdr:rowOff>
    </xdr:to>
    <xdr:sp>
      <xdr:nvSpPr>
        <xdr:cNvPr id="14" name="Line 17"/>
        <xdr:cNvSpPr>
          <a:spLocks/>
        </xdr:cNvSpPr>
      </xdr:nvSpPr>
      <xdr:spPr>
        <a:xfrm flipH="1">
          <a:off x="3714750" y="10334625"/>
          <a:ext cx="1019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E6"/>
  <sheetViews>
    <sheetView zoomScalePageLayoutView="0" workbookViewId="0" topLeftCell="A1">
      <selection activeCell="C23" sqref="C23"/>
    </sheetView>
  </sheetViews>
  <sheetFormatPr defaultColWidth="9.00390625" defaultRowHeight="13.5"/>
  <cols>
    <col min="1" max="1" width="7.375" style="37" bestFit="1" customWidth="1"/>
    <col min="2" max="2" width="4.50390625" style="45" bestFit="1" customWidth="1"/>
    <col min="3" max="3" width="46.625" style="37" customWidth="1"/>
    <col min="4" max="4" width="21.25390625" style="37" customWidth="1"/>
    <col min="5" max="5" width="14.375" style="37" bestFit="1" customWidth="1"/>
    <col min="6" max="16384" width="9.00390625" style="37" customWidth="1"/>
  </cols>
  <sheetData>
    <row r="1" spans="1:5" ht="33" customHeight="1" thickBot="1">
      <c r="A1" s="107" t="s">
        <v>95</v>
      </c>
      <c r="B1" s="131" t="s">
        <v>96</v>
      </c>
      <c r="C1" s="131"/>
      <c r="D1" s="108" t="s">
        <v>97</v>
      </c>
      <c r="E1" s="109" t="s">
        <v>133</v>
      </c>
    </row>
    <row r="2" spans="1:5" ht="24.75" customHeight="1">
      <c r="A2" s="132" t="s">
        <v>98</v>
      </c>
      <c r="B2" s="95">
        <v>21</v>
      </c>
      <c r="C2" s="96" t="s">
        <v>99</v>
      </c>
      <c r="D2" s="97" t="s">
        <v>100</v>
      </c>
      <c r="E2" s="98"/>
    </row>
    <row r="3" spans="1:5" ht="24.75" customHeight="1">
      <c r="A3" s="133"/>
      <c r="B3" s="99">
        <v>22</v>
      </c>
      <c r="C3" s="100" t="s">
        <v>101</v>
      </c>
      <c r="D3" s="101"/>
      <c r="E3" s="102" t="s">
        <v>130</v>
      </c>
    </row>
    <row r="4" spans="1:5" ht="24.75" customHeight="1">
      <c r="A4" s="133"/>
      <c r="B4" s="99">
        <v>45</v>
      </c>
      <c r="C4" s="100" t="s">
        <v>102</v>
      </c>
      <c r="D4" s="101"/>
      <c r="E4" s="102" t="s">
        <v>131</v>
      </c>
    </row>
    <row r="5" spans="1:5" ht="24.75" customHeight="1" thickBot="1">
      <c r="A5" s="134"/>
      <c r="B5" s="103">
        <v>54</v>
      </c>
      <c r="C5" s="104" t="s">
        <v>103</v>
      </c>
      <c r="D5" s="105"/>
      <c r="E5" s="106" t="s">
        <v>132</v>
      </c>
    </row>
    <row r="6" ht="14.25">
      <c r="A6" s="67"/>
    </row>
  </sheetData>
  <sheetProtection/>
  <mergeCells count="2">
    <mergeCell ref="B1:C1"/>
    <mergeCell ref="A2:A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D2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10" sqref="D10"/>
    </sheetView>
  </sheetViews>
  <sheetFormatPr defaultColWidth="9.00390625" defaultRowHeight="13.5"/>
  <cols>
    <col min="1" max="1" width="12.00390625" style="89" customWidth="1"/>
    <col min="2" max="2" width="11.375" style="90" customWidth="1"/>
    <col min="3" max="3" width="50.75390625" style="90" bestFit="1" customWidth="1"/>
    <col min="4" max="4" width="10.875" style="76" customWidth="1"/>
  </cols>
  <sheetData>
    <row r="1" spans="1:4" ht="30.75" thickBot="1">
      <c r="A1" s="86" t="s">
        <v>121</v>
      </c>
      <c r="B1" s="87" t="s">
        <v>112</v>
      </c>
      <c r="C1" s="88" t="s">
        <v>46</v>
      </c>
      <c r="D1" s="83"/>
    </row>
    <row r="2" spans="1:4" ht="19.5" customHeight="1">
      <c r="A2" s="80" t="s">
        <v>12</v>
      </c>
      <c r="B2" s="81" t="s">
        <v>111</v>
      </c>
      <c r="C2" s="82" t="s">
        <v>47</v>
      </c>
      <c r="D2" s="84"/>
    </row>
    <row r="3" spans="1:4" ht="19.5" customHeight="1">
      <c r="A3" s="73" t="s">
        <v>122</v>
      </c>
      <c r="B3" s="74" t="s">
        <v>111</v>
      </c>
      <c r="C3" s="75" t="s">
        <v>113</v>
      </c>
      <c r="D3" s="85"/>
    </row>
    <row r="4" spans="1:4" ht="19.5" customHeight="1">
      <c r="A4" s="73" t="s">
        <v>2</v>
      </c>
      <c r="B4" s="74" t="s">
        <v>111</v>
      </c>
      <c r="C4" s="75" t="s">
        <v>114</v>
      </c>
      <c r="D4" s="84"/>
    </row>
    <row r="5" spans="1:4" ht="19.5" customHeight="1">
      <c r="A5" s="73" t="s">
        <v>3</v>
      </c>
      <c r="B5" s="74" t="s">
        <v>111</v>
      </c>
      <c r="C5" s="75" t="s">
        <v>77</v>
      </c>
      <c r="D5" s="84"/>
    </row>
    <row r="6" spans="1:4" ht="19.5" customHeight="1">
      <c r="A6" s="73" t="s">
        <v>11</v>
      </c>
      <c r="B6" s="74" t="s">
        <v>111</v>
      </c>
      <c r="C6" s="75" t="s">
        <v>17</v>
      </c>
      <c r="D6" s="84"/>
    </row>
    <row r="7" spans="1:4" ht="19.5" customHeight="1">
      <c r="A7" s="73" t="s">
        <v>55</v>
      </c>
      <c r="B7" s="74" t="s">
        <v>111</v>
      </c>
      <c r="C7" s="75" t="s">
        <v>50</v>
      </c>
      <c r="D7" s="84"/>
    </row>
    <row r="8" spans="1:4" ht="19.5" customHeight="1">
      <c r="A8" s="73" t="s">
        <v>15</v>
      </c>
      <c r="B8" s="74" t="s">
        <v>111</v>
      </c>
      <c r="C8" s="75" t="s">
        <v>115</v>
      </c>
      <c r="D8" s="84"/>
    </row>
    <row r="9" spans="1:4" ht="19.5" customHeight="1">
      <c r="A9" s="73" t="s">
        <v>4</v>
      </c>
      <c r="B9" s="74" t="s">
        <v>111</v>
      </c>
      <c r="C9" s="75" t="s">
        <v>48</v>
      </c>
      <c r="D9" s="84"/>
    </row>
    <row r="10" spans="1:4" ht="19.5" customHeight="1">
      <c r="A10" s="73" t="s">
        <v>14</v>
      </c>
      <c r="B10" s="74" t="s">
        <v>111</v>
      </c>
      <c r="C10" s="75" t="s">
        <v>116</v>
      </c>
      <c r="D10" s="84"/>
    </row>
    <row r="11" spans="1:4" ht="19.5" customHeight="1">
      <c r="A11" s="73" t="s">
        <v>1</v>
      </c>
      <c r="B11" s="74" t="s">
        <v>111</v>
      </c>
      <c r="C11" s="75" t="s">
        <v>76</v>
      </c>
      <c r="D11" s="84"/>
    </row>
    <row r="12" spans="1:4" ht="19.5" customHeight="1">
      <c r="A12" s="73" t="s">
        <v>6</v>
      </c>
      <c r="B12" s="74" t="s">
        <v>111</v>
      </c>
      <c r="C12" s="75" t="s">
        <v>49</v>
      </c>
      <c r="D12" s="84"/>
    </row>
    <row r="13" spans="1:4" ht="19.5" customHeight="1">
      <c r="A13" s="73" t="s">
        <v>7</v>
      </c>
      <c r="B13" s="74" t="s">
        <v>111</v>
      </c>
      <c r="C13" s="75" t="s">
        <v>117</v>
      </c>
      <c r="D13" s="84"/>
    </row>
    <row r="14" spans="1:4" ht="19.5" customHeight="1">
      <c r="A14" s="73" t="s">
        <v>9</v>
      </c>
      <c r="B14" s="74" t="s">
        <v>111</v>
      </c>
      <c r="C14" s="75" t="s">
        <v>79</v>
      </c>
      <c r="D14" s="84"/>
    </row>
    <row r="15" spans="1:4" ht="19.5" customHeight="1">
      <c r="A15" s="73" t="s">
        <v>0</v>
      </c>
      <c r="B15" s="74" t="s">
        <v>111</v>
      </c>
      <c r="C15" s="75" t="s">
        <v>84</v>
      </c>
      <c r="D15" s="84"/>
    </row>
    <row r="16" spans="1:4" ht="19.5" customHeight="1">
      <c r="A16" s="73" t="s">
        <v>65</v>
      </c>
      <c r="B16" s="74" t="s">
        <v>111</v>
      </c>
      <c r="C16" s="75" t="s">
        <v>66</v>
      </c>
      <c r="D16" s="84"/>
    </row>
    <row r="17" spans="1:4" ht="19.5" customHeight="1">
      <c r="A17" s="73" t="s">
        <v>13</v>
      </c>
      <c r="B17" s="74" t="s">
        <v>111</v>
      </c>
      <c r="C17" s="75" t="s">
        <v>118</v>
      </c>
      <c r="D17" s="84"/>
    </row>
    <row r="18" spans="1:4" ht="19.5" customHeight="1">
      <c r="A18" s="73" t="s">
        <v>56</v>
      </c>
      <c r="B18" s="74" t="s">
        <v>111</v>
      </c>
      <c r="C18" s="75" t="s">
        <v>57</v>
      </c>
      <c r="D18" s="84"/>
    </row>
    <row r="19" spans="1:4" ht="19.5" customHeight="1">
      <c r="A19" s="73" t="s">
        <v>67</v>
      </c>
      <c r="B19" s="74" t="s">
        <v>111</v>
      </c>
      <c r="C19" s="75" t="s">
        <v>68</v>
      </c>
      <c r="D19" s="84"/>
    </row>
    <row r="20" spans="1:4" ht="19.5" customHeight="1">
      <c r="A20" s="73" t="s">
        <v>8</v>
      </c>
      <c r="B20" s="74" t="s">
        <v>111</v>
      </c>
      <c r="C20" s="75" t="s">
        <v>78</v>
      </c>
      <c r="D20" s="84"/>
    </row>
    <row r="21" spans="1:4" ht="19.5" customHeight="1">
      <c r="A21" s="73" t="s">
        <v>53</v>
      </c>
      <c r="B21" s="74" t="s">
        <v>111</v>
      </c>
      <c r="C21" s="75" t="s">
        <v>54</v>
      </c>
      <c r="D21" s="84"/>
    </row>
    <row r="22" spans="1:4" ht="19.5" customHeight="1">
      <c r="A22" s="73" t="s">
        <v>123</v>
      </c>
      <c r="B22" s="74" t="s">
        <v>111</v>
      </c>
      <c r="C22" s="75" t="s">
        <v>119</v>
      </c>
      <c r="D22" s="84"/>
    </row>
    <row r="23" spans="1:4" ht="19.5" customHeight="1">
      <c r="A23" s="73" t="s">
        <v>10</v>
      </c>
      <c r="B23" s="74" t="s">
        <v>111</v>
      </c>
      <c r="C23" s="75" t="s">
        <v>16</v>
      </c>
      <c r="D23" s="84"/>
    </row>
    <row r="24" spans="1:4" ht="19.5" customHeight="1" thickBot="1">
      <c r="A24" s="77" t="s">
        <v>5</v>
      </c>
      <c r="B24" s="78" t="s">
        <v>111</v>
      </c>
      <c r="C24" s="79" t="s">
        <v>120</v>
      </c>
      <c r="D24" s="84"/>
    </row>
  </sheetData>
  <sheetProtection/>
  <printOptions/>
  <pageMargins left="0.7086614173228347" right="0.7086614173228347" top="0.44" bottom="0.33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I47"/>
  <sheetViews>
    <sheetView zoomScalePageLayoutView="0" workbookViewId="0" topLeftCell="A22">
      <selection activeCell="E34" sqref="E34:E35"/>
    </sheetView>
  </sheetViews>
  <sheetFormatPr defaultColWidth="9.00390625" defaultRowHeight="13.5"/>
  <cols>
    <col min="1" max="1" width="5.00390625" style="0" customWidth="1"/>
    <col min="2" max="2" width="11.625" style="0" bestFit="1" customWidth="1"/>
    <col min="3" max="3" width="18.50390625" style="0" bestFit="1" customWidth="1"/>
    <col min="4" max="4" width="13.25390625" style="0" customWidth="1"/>
    <col min="5" max="5" width="10.50390625" style="0" bestFit="1" customWidth="1"/>
    <col min="6" max="6" width="15.375" style="0" customWidth="1"/>
  </cols>
  <sheetData>
    <row r="1" spans="3:6" ht="21.75" customHeight="1">
      <c r="C1" s="128" t="s">
        <v>135</v>
      </c>
      <c r="D1" s="2"/>
      <c r="E1" s="3" t="s">
        <v>39</v>
      </c>
      <c r="F1" s="27"/>
    </row>
    <row r="2" spans="4:6" ht="9" customHeight="1">
      <c r="D2" s="2"/>
      <c r="E2" s="127"/>
      <c r="F2" s="2"/>
    </row>
    <row r="3" spans="1:6" ht="25.5" customHeight="1">
      <c r="A3" s="135" t="s">
        <v>18</v>
      </c>
      <c r="B3" s="135"/>
      <c r="C3" s="135"/>
      <c r="D3" s="135"/>
      <c r="E3" s="135"/>
      <c r="F3" s="135"/>
    </row>
    <row r="4" spans="4:6" ht="21.75" customHeight="1">
      <c r="D4" s="2"/>
      <c r="E4" s="2"/>
      <c r="F4" s="7" t="s">
        <v>85</v>
      </c>
    </row>
    <row r="5" spans="1:6" ht="21.75" customHeight="1">
      <c r="A5" s="136" t="s">
        <v>19</v>
      </c>
      <c r="B5" s="136"/>
      <c r="C5" s="136"/>
      <c r="D5" s="2"/>
      <c r="E5" s="2"/>
      <c r="F5" s="2"/>
    </row>
    <row r="6" spans="4:6" ht="21.75" customHeight="1">
      <c r="D6" s="7" t="s">
        <v>20</v>
      </c>
      <c r="E6" s="137"/>
      <c r="F6" s="137"/>
    </row>
    <row r="7" spans="4:6" ht="21.75" customHeight="1">
      <c r="D7" s="7" t="s">
        <v>21</v>
      </c>
      <c r="E7" s="138"/>
      <c r="F7" s="138"/>
    </row>
    <row r="8" spans="3:6" ht="21.75" customHeight="1">
      <c r="C8" s="126" t="s">
        <v>74</v>
      </c>
      <c r="D8" s="7" t="s">
        <v>22</v>
      </c>
      <c r="E8" s="139"/>
      <c r="F8" s="139"/>
    </row>
    <row r="9" spans="4:6" ht="21.75" customHeight="1">
      <c r="D9" s="9" t="s">
        <v>64</v>
      </c>
      <c r="E9" s="140"/>
      <c r="F9" s="140"/>
    </row>
    <row r="10" spans="4:6" ht="21.75" customHeight="1">
      <c r="D10" s="125" t="s">
        <v>88</v>
      </c>
      <c r="E10" s="139"/>
      <c r="F10" s="139"/>
    </row>
    <row r="11" spans="1:6" ht="14.25" thickBot="1">
      <c r="A11" s="136" t="s">
        <v>23</v>
      </c>
      <c r="B11" s="136"/>
      <c r="E11" s="2"/>
      <c r="F11" s="2"/>
    </row>
    <row r="12" spans="1:6" ht="21.75" customHeight="1" thickBot="1">
      <c r="A12" s="27" t="s">
        <v>73</v>
      </c>
      <c r="B12" s="124" t="s">
        <v>44</v>
      </c>
      <c r="C12" s="123"/>
      <c r="E12" s="9" t="s">
        <v>24</v>
      </c>
      <c r="F12" s="17">
        <f>F37</f>
        <v>3131707</v>
      </c>
    </row>
    <row r="13" spans="4:6" ht="9.75" customHeight="1">
      <c r="D13" s="2"/>
      <c r="E13" s="2"/>
      <c r="F13" s="2"/>
    </row>
    <row r="14" spans="1:6" ht="21.75" customHeight="1" thickBot="1">
      <c r="A14" s="10" t="s">
        <v>25</v>
      </c>
      <c r="B14" s="11" t="s">
        <v>26</v>
      </c>
      <c r="C14" s="12" t="s">
        <v>27</v>
      </c>
      <c r="D14" s="13" t="s">
        <v>28</v>
      </c>
      <c r="E14" s="14" t="s">
        <v>29</v>
      </c>
      <c r="F14" s="14" t="s">
        <v>30</v>
      </c>
    </row>
    <row r="15" spans="1:8" ht="21.75" customHeight="1" thickTop="1">
      <c r="A15" s="122">
        <v>10</v>
      </c>
      <c r="B15" s="122" t="s">
        <v>51</v>
      </c>
      <c r="C15" s="121" t="s">
        <v>71</v>
      </c>
      <c r="D15" s="18">
        <v>50.3</v>
      </c>
      <c r="E15" s="19">
        <v>149</v>
      </c>
      <c r="F15" s="111">
        <f aca="true" t="shared" si="0" ref="F15:F23">ROUNDDOWN(D15*E15,0)</f>
        <v>7494</v>
      </c>
      <c r="H15" s="120"/>
    </row>
    <row r="16" spans="1:8" ht="21.75" customHeight="1">
      <c r="A16" s="118">
        <v>12</v>
      </c>
      <c r="B16" s="118" t="s">
        <v>51</v>
      </c>
      <c r="C16" s="117" t="s">
        <v>72</v>
      </c>
      <c r="D16" s="21">
        <v>120</v>
      </c>
      <c r="E16" s="22">
        <v>138.5</v>
      </c>
      <c r="F16" s="111">
        <f t="shared" si="0"/>
        <v>16620</v>
      </c>
      <c r="H16" s="120"/>
    </row>
    <row r="17" spans="1:8" ht="21.75" customHeight="1">
      <c r="A17" s="118">
        <v>20</v>
      </c>
      <c r="B17" s="118" t="s">
        <v>31</v>
      </c>
      <c r="C17" s="117"/>
      <c r="D17" s="21">
        <v>55</v>
      </c>
      <c r="E17" s="22">
        <v>88.9</v>
      </c>
      <c r="F17" s="111">
        <f t="shared" si="0"/>
        <v>4889</v>
      </c>
      <c r="H17" s="120"/>
    </row>
    <row r="18" spans="1:8" ht="21.75" customHeight="1">
      <c r="A18" s="118">
        <v>31</v>
      </c>
      <c r="B18" s="118" t="s">
        <v>32</v>
      </c>
      <c r="C18" s="117" t="s">
        <v>58</v>
      </c>
      <c r="D18" s="21">
        <v>8000</v>
      </c>
      <c r="E18" s="22">
        <v>84.3</v>
      </c>
      <c r="F18" s="111">
        <f t="shared" si="0"/>
        <v>674400</v>
      </c>
      <c r="H18" s="120"/>
    </row>
    <row r="19" spans="1:8" ht="21.75" customHeight="1">
      <c r="A19" s="118">
        <v>30</v>
      </c>
      <c r="B19" s="118" t="s">
        <v>32</v>
      </c>
      <c r="C19" s="117" t="s">
        <v>59</v>
      </c>
      <c r="D19" s="21">
        <v>3150</v>
      </c>
      <c r="E19" s="22">
        <v>89.3</v>
      </c>
      <c r="F19" s="111">
        <f t="shared" si="0"/>
        <v>281295</v>
      </c>
      <c r="H19" s="120"/>
    </row>
    <row r="20" spans="1:8" ht="21.75" customHeight="1">
      <c r="A20" s="118">
        <v>40</v>
      </c>
      <c r="B20" s="118" t="s">
        <v>33</v>
      </c>
      <c r="C20" s="117" t="s">
        <v>60</v>
      </c>
      <c r="D20" s="21">
        <v>10000</v>
      </c>
      <c r="E20" s="22">
        <v>81.3</v>
      </c>
      <c r="F20" s="111">
        <f t="shared" si="0"/>
        <v>813000</v>
      </c>
      <c r="H20" s="120"/>
    </row>
    <row r="21" spans="1:8" ht="21.75" customHeight="1">
      <c r="A21" s="118">
        <v>42</v>
      </c>
      <c r="B21" s="118" t="s">
        <v>33</v>
      </c>
      <c r="C21" s="117" t="s">
        <v>61</v>
      </c>
      <c r="D21" s="21">
        <v>4000</v>
      </c>
      <c r="E21" s="22">
        <v>86.3</v>
      </c>
      <c r="F21" s="111">
        <f t="shared" si="0"/>
        <v>345200</v>
      </c>
      <c r="H21" s="120"/>
    </row>
    <row r="22" spans="1:8" ht="21.75" customHeight="1">
      <c r="A22" s="118">
        <v>41</v>
      </c>
      <c r="B22" s="118" t="s">
        <v>33</v>
      </c>
      <c r="C22" s="117" t="s">
        <v>62</v>
      </c>
      <c r="D22" s="36">
        <v>8000</v>
      </c>
      <c r="E22" s="22">
        <v>82.8</v>
      </c>
      <c r="F22" s="111">
        <f t="shared" si="0"/>
        <v>662400</v>
      </c>
      <c r="H22" s="120"/>
    </row>
    <row r="23" spans="1:8" ht="21.75" customHeight="1">
      <c r="A23" s="118">
        <v>43</v>
      </c>
      <c r="B23" s="118" t="s">
        <v>33</v>
      </c>
      <c r="C23" s="117" t="s">
        <v>63</v>
      </c>
      <c r="D23" s="21">
        <v>2000</v>
      </c>
      <c r="E23" s="22">
        <v>87.8</v>
      </c>
      <c r="F23" s="111">
        <f t="shared" si="0"/>
        <v>175600</v>
      </c>
      <c r="H23" s="120"/>
    </row>
    <row r="24" spans="1:6" ht="21.75" customHeight="1">
      <c r="A24" s="118"/>
      <c r="B24" s="118"/>
      <c r="C24" s="119"/>
      <c r="D24" s="21"/>
      <c r="E24" s="22"/>
      <c r="F24" s="111"/>
    </row>
    <row r="25" spans="1:6" ht="21.75" customHeight="1">
      <c r="A25" s="118"/>
      <c r="B25" s="118"/>
      <c r="C25" s="117"/>
      <c r="D25" s="21"/>
      <c r="E25" s="22"/>
      <c r="F25" s="111"/>
    </row>
    <row r="26" spans="1:6" ht="21.75" customHeight="1">
      <c r="A26" s="116"/>
      <c r="B26" s="116"/>
      <c r="C26" s="115"/>
      <c r="D26" s="40"/>
      <c r="E26" s="41"/>
      <c r="F26" s="94"/>
    </row>
    <row r="27" spans="1:6" ht="21.75" customHeight="1">
      <c r="A27" s="116"/>
      <c r="B27" s="116"/>
      <c r="C27" s="115"/>
      <c r="D27" s="40"/>
      <c r="E27" s="41"/>
      <c r="F27" s="94"/>
    </row>
    <row r="28" spans="1:6" ht="21.75" customHeight="1">
      <c r="A28" s="116"/>
      <c r="B28" s="116"/>
      <c r="C28" s="115"/>
      <c r="D28" s="40"/>
      <c r="E28" s="41"/>
      <c r="F28" s="94"/>
    </row>
    <row r="29" spans="1:6" ht="21.75" customHeight="1">
      <c r="A29" s="116"/>
      <c r="B29" s="116"/>
      <c r="C29" s="115"/>
      <c r="D29" s="40"/>
      <c r="E29" s="41"/>
      <c r="F29" s="94"/>
    </row>
    <row r="30" spans="1:6" ht="21.75" customHeight="1">
      <c r="A30" s="116"/>
      <c r="B30" s="116"/>
      <c r="C30" s="115"/>
      <c r="D30" s="40"/>
      <c r="E30" s="41"/>
      <c r="F30" s="94"/>
    </row>
    <row r="31" spans="1:6" ht="21.75" customHeight="1">
      <c r="A31" s="116"/>
      <c r="B31" s="116"/>
      <c r="C31" s="115"/>
      <c r="D31" s="40"/>
      <c r="E31" s="41"/>
      <c r="F31" s="94"/>
    </row>
    <row r="32" spans="1:6" ht="21.75" customHeight="1">
      <c r="A32" s="116"/>
      <c r="B32" s="116"/>
      <c r="C32" s="115"/>
      <c r="D32" s="40"/>
      <c r="E32" s="41"/>
      <c r="F32" s="94"/>
    </row>
    <row r="33" spans="1:6" ht="21.75" customHeight="1" thickBot="1">
      <c r="A33" s="114"/>
      <c r="B33" s="114"/>
      <c r="C33" s="113"/>
      <c r="D33" s="23"/>
      <c r="E33" s="24"/>
      <c r="F33" s="112"/>
    </row>
    <row r="34" spans="1:6" ht="21.75" customHeight="1" thickTop="1">
      <c r="A34" s="144" t="s">
        <v>34</v>
      </c>
      <c r="B34" s="145"/>
      <c r="C34" s="146"/>
      <c r="D34" s="29" t="s">
        <v>40</v>
      </c>
      <c r="E34" s="129" t="s">
        <v>136</v>
      </c>
      <c r="F34" s="111">
        <f>SUM(F15:F33)</f>
        <v>2980898</v>
      </c>
    </row>
    <row r="35" spans="1:6" ht="21.75" customHeight="1">
      <c r="A35" s="147" t="s">
        <v>35</v>
      </c>
      <c r="B35" s="148"/>
      <c r="C35" s="149"/>
      <c r="D35" s="30" t="s">
        <v>40</v>
      </c>
      <c r="E35" s="130" t="s">
        <v>137</v>
      </c>
      <c r="F35" s="94">
        <f>ROUNDDOWN(F34*0.05,0)</f>
        <v>149044</v>
      </c>
    </row>
    <row r="36" spans="1:6" ht="21.75" customHeight="1">
      <c r="A36" s="147" t="s">
        <v>36</v>
      </c>
      <c r="B36" s="148"/>
      <c r="C36" s="149"/>
      <c r="D36" s="21">
        <f>D17</f>
        <v>55</v>
      </c>
      <c r="E36" s="22">
        <v>32.1</v>
      </c>
      <c r="F36" s="111">
        <f>ROUNDDOWN(D36*E36,0)</f>
        <v>1765</v>
      </c>
    </row>
    <row r="37" spans="1:6" ht="21.75" customHeight="1">
      <c r="A37" s="147" t="s">
        <v>37</v>
      </c>
      <c r="B37" s="148"/>
      <c r="C37" s="149"/>
      <c r="D37" s="30" t="s">
        <v>40</v>
      </c>
      <c r="E37" s="30" t="s">
        <v>40</v>
      </c>
      <c r="F37" s="94">
        <f>SUM(F34:F36)</f>
        <v>3131707</v>
      </c>
    </row>
    <row r="38" spans="1:6" ht="21.75" customHeight="1">
      <c r="A38" t="s">
        <v>38</v>
      </c>
      <c r="D38" s="49" t="s">
        <v>75</v>
      </c>
      <c r="E38" s="2"/>
      <c r="F38" s="2"/>
    </row>
    <row r="39" spans="1:6" ht="21.75" customHeight="1">
      <c r="A39" t="s">
        <v>70</v>
      </c>
      <c r="C39" t="s">
        <v>110</v>
      </c>
      <c r="D39" s="2"/>
      <c r="E39" s="2"/>
      <c r="F39" s="2"/>
    </row>
    <row r="40" spans="1:9" ht="33" customHeight="1">
      <c r="A40" s="141" t="s">
        <v>134</v>
      </c>
      <c r="B40" s="141"/>
      <c r="C40" s="141"/>
      <c r="D40" s="141"/>
      <c r="E40" s="141"/>
      <c r="F40" s="141"/>
      <c r="G40" s="110"/>
      <c r="H40" s="110"/>
      <c r="I40" s="110"/>
    </row>
    <row r="47" spans="1:9" ht="24.75" customHeight="1">
      <c r="A47" s="142"/>
      <c r="B47" s="143"/>
      <c r="C47" s="143"/>
      <c r="D47" s="143"/>
      <c r="E47" s="143"/>
      <c r="F47" s="143"/>
      <c r="G47" s="143"/>
      <c r="H47" s="143"/>
      <c r="I47" s="143"/>
    </row>
  </sheetData>
  <sheetProtection/>
  <mergeCells count="14">
    <mergeCell ref="A40:F40"/>
    <mergeCell ref="A47:I47"/>
    <mergeCell ref="E10:F10"/>
    <mergeCell ref="A11:B11"/>
    <mergeCell ref="A34:C34"/>
    <mergeCell ref="A35:C35"/>
    <mergeCell ref="A36:C36"/>
    <mergeCell ref="A37:C37"/>
    <mergeCell ref="A3:F3"/>
    <mergeCell ref="A5:C5"/>
    <mergeCell ref="E6:F6"/>
    <mergeCell ref="E7:F7"/>
    <mergeCell ref="E8:F8"/>
    <mergeCell ref="E9:F9"/>
  </mergeCells>
  <printOptions horizontalCentered="1"/>
  <pageMargins left="0.7874015748031497" right="0.37" top="0.5905511811023623" bottom="0.5905511811023623" header="0.5118110236220472" footer="0.5118110236220472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1"/>
  <sheetViews>
    <sheetView zoomScalePageLayoutView="0" workbookViewId="0" topLeftCell="A7">
      <selection activeCell="M12" sqref="M11:M12"/>
    </sheetView>
  </sheetViews>
  <sheetFormatPr defaultColWidth="9.00390625" defaultRowHeight="13.5"/>
  <cols>
    <col min="1" max="1" width="4.875" style="0" bestFit="1" customWidth="1"/>
    <col min="2" max="2" width="7.25390625" style="0" customWidth="1"/>
    <col min="3" max="3" width="21.625" style="0" customWidth="1"/>
    <col min="5" max="5" width="9.75390625" style="0" bestFit="1" customWidth="1"/>
    <col min="6" max="6" width="18.25390625" style="0" customWidth="1"/>
  </cols>
  <sheetData>
    <row r="2" spans="1:6" ht="19.5" customHeight="1">
      <c r="A2" s="1"/>
      <c r="B2" s="1"/>
      <c r="C2" s="1"/>
      <c r="D2" s="2"/>
      <c r="E2" s="3" t="s">
        <v>39</v>
      </c>
      <c r="F2" s="33"/>
    </row>
    <row r="3" spans="1:6" ht="9" customHeight="1">
      <c r="A3" s="1"/>
      <c r="B3" s="1"/>
      <c r="C3" s="1"/>
      <c r="D3" s="2"/>
      <c r="E3" s="5"/>
      <c r="F3" s="6"/>
    </row>
    <row r="4" spans="1:7" ht="25.5" customHeight="1">
      <c r="A4" s="135" t="s">
        <v>41</v>
      </c>
      <c r="B4" s="135"/>
      <c r="C4" s="135"/>
      <c r="D4" s="135"/>
      <c r="E4" s="135"/>
      <c r="F4" s="135"/>
      <c r="G4" s="48"/>
    </row>
    <row r="5" spans="1:6" ht="19.5" customHeight="1">
      <c r="A5" s="1"/>
      <c r="B5" s="1"/>
      <c r="C5" s="1"/>
      <c r="D5" s="2"/>
      <c r="E5" s="2"/>
      <c r="F5" s="91">
        <v>45017</v>
      </c>
    </row>
    <row r="6" spans="1:6" ht="19.5" customHeight="1">
      <c r="A6" s="136" t="s">
        <v>19</v>
      </c>
      <c r="B6" s="136"/>
      <c r="C6" s="136"/>
      <c r="D6" s="2"/>
      <c r="E6" s="2"/>
      <c r="F6" s="2"/>
    </row>
    <row r="7" spans="1:6" ht="19.5" customHeight="1">
      <c r="A7" s="1"/>
      <c r="B7" s="1"/>
      <c r="C7" s="1"/>
      <c r="D7" s="7" t="s">
        <v>20</v>
      </c>
      <c r="E7" s="138"/>
      <c r="F7" s="138"/>
    </row>
    <row r="8" spans="1:6" ht="19.5" customHeight="1">
      <c r="A8" s="1"/>
      <c r="B8" s="1"/>
      <c r="C8" s="1"/>
      <c r="D8" s="7" t="s">
        <v>21</v>
      </c>
      <c r="E8" s="138"/>
      <c r="F8" s="138"/>
    </row>
    <row r="9" spans="1:6" ht="19.5" customHeight="1">
      <c r="A9" s="34"/>
      <c r="B9" s="34"/>
      <c r="C9" s="34"/>
      <c r="D9" s="7" t="s">
        <v>22</v>
      </c>
      <c r="E9" s="139"/>
      <c r="F9" s="139"/>
    </row>
    <row r="10" spans="3:6" ht="21.75" customHeight="1">
      <c r="C10" s="1"/>
      <c r="D10" s="51" t="s">
        <v>64</v>
      </c>
      <c r="E10" s="156"/>
      <c r="F10" s="156"/>
    </row>
    <row r="11" spans="3:6" ht="27.75" customHeight="1" thickBot="1">
      <c r="C11" s="1"/>
      <c r="D11" s="51" t="s">
        <v>88</v>
      </c>
      <c r="E11" s="156"/>
      <c r="F11" s="156"/>
    </row>
    <row r="12" spans="1:6" ht="27.75" customHeight="1" thickBot="1">
      <c r="A12" s="160" t="s">
        <v>45</v>
      </c>
      <c r="B12" s="161"/>
      <c r="C12" s="44">
        <f>D30</f>
        <v>0</v>
      </c>
      <c r="D12" s="1"/>
      <c r="E12" s="2"/>
      <c r="F12" s="2"/>
    </row>
    <row r="13" spans="1:6" ht="27.75" customHeight="1">
      <c r="A13" s="31" t="s">
        <v>25</v>
      </c>
      <c r="B13" s="162" t="s">
        <v>23</v>
      </c>
      <c r="C13" s="162"/>
      <c r="D13" s="163" t="s">
        <v>24</v>
      </c>
      <c r="E13" s="163"/>
      <c r="F13" s="4" t="s">
        <v>42</v>
      </c>
    </row>
    <row r="14" spans="1:6" ht="27.75" customHeight="1">
      <c r="A14" s="31">
        <v>21</v>
      </c>
      <c r="B14" s="71" t="s">
        <v>124</v>
      </c>
      <c r="C14" s="72"/>
      <c r="D14" s="157">
        <f>'21県南(灯油・Ａ重油)'!F12</f>
        <v>0</v>
      </c>
      <c r="E14" s="155"/>
      <c r="F14" s="4"/>
    </row>
    <row r="15" spans="1:6" ht="27.75" customHeight="1">
      <c r="A15" s="31">
        <v>22</v>
      </c>
      <c r="B15" s="71" t="s">
        <v>87</v>
      </c>
      <c r="C15" s="72"/>
      <c r="D15" s="154">
        <f>'22県南・花巻'!F12</f>
        <v>0</v>
      </c>
      <c r="E15" s="155"/>
      <c r="F15" s="4"/>
    </row>
    <row r="16" spans="1:6" ht="27.75" customHeight="1">
      <c r="A16" s="31">
        <v>45</v>
      </c>
      <c r="B16" s="32" t="s">
        <v>102</v>
      </c>
      <c r="C16" s="72"/>
      <c r="D16" s="154">
        <f>'45中部水道企業団'!F12</f>
        <v>0</v>
      </c>
      <c r="E16" s="155"/>
      <c r="F16" s="4"/>
    </row>
    <row r="17" spans="1:6" ht="27.75" customHeight="1">
      <c r="A17" s="31">
        <v>54</v>
      </c>
      <c r="B17" s="32" t="s">
        <v>125</v>
      </c>
      <c r="C17" s="70"/>
      <c r="D17" s="158">
        <f>'54労働局(県南)'!F12</f>
        <v>0</v>
      </c>
      <c r="E17" s="159"/>
      <c r="F17" s="4"/>
    </row>
    <row r="18" spans="1:6" ht="27.75" customHeight="1">
      <c r="A18" s="31"/>
      <c r="B18" s="150"/>
      <c r="C18" s="150"/>
      <c r="D18" s="154"/>
      <c r="E18" s="155"/>
      <c r="F18" s="4"/>
    </row>
    <row r="19" spans="1:6" ht="27.75" customHeight="1">
      <c r="A19" s="28"/>
      <c r="B19" s="150"/>
      <c r="C19" s="150"/>
      <c r="D19" s="151"/>
      <c r="E19" s="151"/>
      <c r="F19" s="4"/>
    </row>
    <row r="20" spans="1:6" ht="27.75" customHeight="1">
      <c r="A20" s="28"/>
      <c r="B20" s="150"/>
      <c r="C20" s="150"/>
      <c r="D20" s="151"/>
      <c r="E20" s="151"/>
      <c r="F20" s="4"/>
    </row>
    <row r="21" spans="1:6" ht="27.75" customHeight="1">
      <c r="A21" s="28"/>
      <c r="B21" s="150"/>
      <c r="C21" s="150"/>
      <c r="D21" s="151"/>
      <c r="E21" s="151"/>
      <c r="F21" s="4"/>
    </row>
    <row r="22" spans="1:6" ht="27.75" customHeight="1">
      <c r="A22" s="28"/>
      <c r="B22" s="150"/>
      <c r="C22" s="150"/>
      <c r="D22" s="151"/>
      <c r="E22" s="151"/>
      <c r="F22" s="4"/>
    </row>
    <row r="23" spans="1:6" ht="27.75" customHeight="1">
      <c r="A23" s="28"/>
      <c r="B23" s="150"/>
      <c r="C23" s="150"/>
      <c r="D23" s="151"/>
      <c r="E23" s="151"/>
      <c r="F23" s="4"/>
    </row>
    <row r="24" spans="1:6" ht="27.75" customHeight="1">
      <c r="A24" s="28"/>
      <c r="B24" s="150"/>
      <c r="C24" s="150"/>
      <c r="D24" s="151"/>
      <c r="E24" s="151"/>
      <c r="F24" s="4"/>
    </row>
    <row r="25" spans="1:6" ht="27.75" customHeight="1">
      <c r="A25" s="28"/>
      <c r="B25" s="150"/>
      <c r="C25" s="150"/>
      <c r="D25" s="151"/>
      <c r="E25" s="151"/>
      <c r="F25" s="4"/>
    </row>
    <row r="26" spans="1:6" ht="27.75" customHeight="1">
      <c r="A26" s="28"/>
      <c r="B26" s="150"/>
      <c r="C26" s="150"/>
      <c r="D26" s="151"/>
      <c r="E26" s="151"/>
      <c r="F26" s="4"/>
    </row>
    <row r="27" spans="1:6" ht="27.75" customHeight="1">
      <c r="A27" s="28"/>
      <c r="B27" s="150"/>
      <c r="C27" s="150"/>
      <c r="D27" s="151"/>
      <c r="E27" s="151"/>
      <c r="F27" s="4"/>
    </row>
    <row r="28" spans="1:6" ht="27.75" customHeight="1">
      <c r="A28" s="28"/>
      <c r="B28" s="150"/>
      <c r="C28" s="150"/>
      <c r="D28" s="151"/>
      <c r="E28" s="151"/>
      <c r="F28" s="4"/>
    </row>
    <row r="29" spans="1:6" ht="27.75" customHeight="1">
      <c r="A29" s="28"/>
      <c r="B29" s="153"/>
      <c r="C29" s="153"/>
      <c r="D29" s="151"/>
      <c r="E29" s="151"/>
      <c r="F29" s="4"/>
    </row>
    <row r="30" spans="1:6" ht="27.75" customHeight="1">
      <c r="A30" s="28"/>
      <c r="B30" s="147" t="s">
        <v>43</v>
      </c>
      <c r="C30" s="152"/>
      <c r="D30" s="151">
        <f>SUM(D14:E29)</f>
        <v>0</v>
      </c>
      <c r="E30" s="151"/>
      <c r="F30" s="4"/>
    </row>
    <row r="31" spans="1:6" ht="27.75" customHeight="1">
      <c r="A31" s="68"/>
      <c r="B31" s="68"/>
      <c r="C31" s="68"/>
      <c r="D31" s="69"/>
      <c r="E31" s="69"/>
      <c r="F31" s="6"/>
    </row>
  </sheetData>
  <sheetProtection/>
  <mergeCells count="40">
    <mergeCell ref="D24:E24"/>
    <mergeCell ref="B20:C20"/>
    <mergeCell ref="D20:E20"/>
    <mergeCell ref="B21:C21"/>
    <mergeCell ref="D21:E21"/>
    <mergeCell ref="A4:F4"/>
    <mergeCell ref="A6:C6"/>
    <mergeCell ref="E7:F7"/>
    <mergeCell ref="E8:F8"/>
    <mergeCell ref="E9:F9"/>
    <mergeCell ref="B24:C24"/>
    <mergeCell ref="E10:F10"/>
    <mergeCell ref="D14:E14"/>
    <mergeCell ref="D15:E15"/>
    <mergeCell ref="D17:E17"/>
    <mergeCell ref="D16:E16"/>
    <mergeCell ref="A12:B12"/>
    <mergeCell ref="B13:C13"/>
    <mergeCell ref="D13:E13"/>
    <mergeCell ref="E11:F11"/>
    <mergeCell ref="D27:E27"/>
    <mergeCell ref="B29:C29"/>
    <mergeCell ref="D29:E29"/>
    <mergeCell ref="D18:E18"/>
    <mergeCell ref="B19:C19"/>
    <mergeCell ref="D19:E19"/>
    <mergeCell ref="B22:C22"/>
    <mergeCell ref="D22:E22"/>
    <mergeCell ref="B23:C23"/>
    <mergeCell ref="D23:E23"/>
    <mergeCell ref="B18:C18"/>
    <mergeCell ref="B25:C25"/>
    <mergeCell ref="D25:E25"/>
    <mergeCell ref="B26:C26"/>
    <mergeCell ref="D26:E26"/>
    <mergeCell ref="B30:C30"/>
    <mergeCell ref="D30:E30"/>
    <mergeCell ref="B28:C28"/>
    <mergeCell ref="D28:E28"/>
    <mergeCell ref="B27:C27"/>
  </mergeCells>
  <printOptions horizontalCentered="1"/>
  <pageMargins left="0.7874015748031497" right="0.7874015748031497" top="0.3937007874015748" bottom="0.3937007874015748" header="0.5118110236220472" footer="0.5118110236220472"/>
  <pageSetup horizontalDpi="600" verticalDpi="600" orientation="portrait" paperSize="9" scale="11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5"/>
  <sheetViews>
    <sheetView view="pageBreakPreview" zoomScale="85" zoomScaleNormal="85" zoomScaleSheetLayoutView="85" zoomScalePageLayoutView="0" workbookViewId="0" topLeftCell="A7">
      <selection activeCell="E31" sqref="E31:E32"/>
    </sheetView>
  </sheetViews>
  <sheetFormatPr defaultColWidth="9.00390625" defaultRowHeight="13.5"/>
  <cols>
    <col min="1" max="1" width="5.00390625" style="0" customWidth="1"/>
    <col min="2" max="2" width="10.50390625" style="0" bestFit="1" customWidth="1"/>
    <col min="3" max="3" width="20.50390625" style="0" bestFit="1" customWidth="1"/>
    <col min="4" max="4" width="13.25390625" style="54" customWidth="1"/>
    <col min="5" max="5" width="10.50390625" style="0" bestFit="1" customWidth="1"/>
    <col min="6" max="6" width="15.375" style="0" customWidth="1"/>
  </cols>
  <sheetData>
    <row r="1" spans="1:6" ht="21.75" customHeight="1">
      <c r="A1" s="1"/>
      <c r="B1" s="1"/>
      <c r="C1" s="1"/>
      <c r="D1" s="52"/>
      <c r="E1" s="3" t="s">
        <v>39</v>
      </c>
      <c r="F1" s="27">
        <f>'合計(花巻支部)'!F2</f>
        <v>0</v>
      </c>
    </row>
    <row r="2" spans="1:6" ht="9" customHeight="1">
      <c r="A2" s="1"/>
      <c r="B2" s="1"/>
      <c r="C2" s="1"/>
      <c r="D2" s="52"/>
      <c r="E2" s="5"/>
      <c r="F2" s="6"/>
    </row>
    <row r="3" spans="1:6" ht="25.5" customHeight="1">
      <c r="A3" s="135" t="s">
        <v>18</v>
      </c>
      <c r="B3" s="135"/>
      <c r="C3" s="135"/>
      <c r="D3" s="135"/>
      <c r="E3" s="135"/>
      <c r="F3" s="135"/>
    </row>
    <row r="4" spans="1:6" ht="21.75" customHeight="1">
      <c r="A4" s="1"/>
      <c r="B4" s="1"/>
      <c r="C4" s="1"/>
      <c r="D4" s="52"/>
      <c r="E4" s="2"/>
      <c r="F4" s="92">
        <f>'合計(花巻支部)'!F5</f>
        <v>45017</v>
      </c>
    </row>
    <row r="5" spans="1:6" ht="21.75" customHeight="1">
      <c r="A5" s="136" t="s">
        <v>19</v>
      </c>
      <c r="B5" s="136"/>
      <c r="C5" s="136"/>
      <c r="D5" s="52"/>
      <c r="E5" s="2"/>
      <c r="F5" s="2"/>
    </row>
    <row r="6" spans="1:6" ht="21.75" customHeight="1">
      <c r="A6" s="1"/>
      <c r="B6" s="1"/>
      <c r="C6" s="1"/>
      <c r="D6" s="46" t="s">
        <v>20</v>
      </c>
      <c r="E6" s="165"/>
      <c r="F6" s="165"/>
    </row>
    <row r="7" spans="1:6" ht="21.75" customHeight="1">
      <c r="A7" s="1"/>
      <c r="B7" s="1"/>
      <c r="C7" s="1"/>
      <c r="D7" s="46" t="s">
        <v>21</v>
      </c>
      <c r="E7" s="166"/>
      <c r="F7" s="166"/>
    </row>
    <row r="8" spans="1:6" ht="21.75" customHeight="1">
      <c r="A8" s="1"/>
      <c r="B8" s="1"/>
      <c r="C8" s="1"/>
      <c r="D8" s="46" t="s">
        <v>22</v>
      </c>
      <c r="E8" s="156"/>
      <c r="F8" s="156"/>
    </row>
    <row r="9" spans="3:6" ht="21.75" customHeight="1">
      <c r="C9" s="1"/>
      <c r="D9" s="46" t="s">
        <v>64</v>
      </c>
      <c r="E9" s="156"/>
      <c r="F9" s="156"/>
    </row>
    <row r="10" spans="3:6" ht="21.75" customHeight="1">
      <c r="C10" s="1"/>
      <c r="D10" s="51" t="s">
        <v>88</v>
      </c>
      <c r="E10" s="50"/>
      <c r="F10" s="50"/>
    </row>
    <row r="11" spans="1:6" ht="21.75" customHeight="1" thickBot="1">
      <c r="A11" s="136" t="s">
        <v>23</v>
      </c>
      <c r="B11" s="136"/>
      <c r="C11" s="1"/>
      <c r="D11" s="52"/>
      <c r="E11" s="50"/>
      <c r="F11" s="50"/>
    </row>
    <row r="12" spans="1:6" ht="21.75" customHeight="1" thickBot="1">
      <c r="A12" s="27" t="s">
        <v>86</v>
      </c>
      <c r="B12" s="64" t="s">
        <v>128</v>
      </c>
      <c r="C12" s="35"/>
      <c r="D12" s="53"/>
      <c r="E12" s="9" t="s">
        <v>24</v>
      </c>
      <c r="F12" s="17">
        <f>F34</f>
        <v>0</v>
      </c>
    </row>
    <row r="13" spans="1:6" ht="9.75" customHeight="1">
      <c r="A13" s="1"/>
      <c r="B13" s="1"/>
      <c r="C13" s="1"/>
      <c r="D13" s="52"/>
      <c r="E13" s="2"/>
      <c r="F13" s="2"/>
    </row>
    <row r="14" spans="1:6" ht="21.75" customHeight="1" thickBot="1">
      <c r="A14" s="10" t="s">
        <v>25</v>
      </c>
      <c r="B14" s="11" t="s">
        <v>26</v>
      </c>
      <c r="C14" s="11" t="s">
        <v>27</v>
      </c>
      <c r="D14" s="47" t="s">
        <v>28</v>
      </c>
      <c r="E14" s="14" t="s">
        <v>29</v>
      </c>
      <c r="F14" s="14" t="s">
        <v>30</v>
      </c>
    </row>
    <row r="15" spans="1:6" ht="21.75" customHeight="1" thickTop="1">
      <c r="A15" s="15">
        <v>35</v>
      </c>
      <c r="B15" s="15" t="s">
        <v>83</v>
      </c>
      <c r="C15" s="57" t="s">
        <v>89</v>
      </c>
      <c r="D15" s="66"/>
      <c r="E15" s="43"/>
      <c r="F15" s="20">
        <f>ROUNDDOWN(D15*E15,0)</f>
        <v>0</v>
      </c>
    </row>
    <row r="16" spans="1:6" ht="21.75" customHeight="1">
      <c r="A16" s="8">
        <v>36</v>
      </c>
      <c r="B16" s="38" t="s">
        <v>83</v>
      </c>
      <c r="C16" s="58" t="s">
        <v>90</v>
      </c>
      <c r="D16" s="56"/>
      <c r="E16" s="22"/>
      <c r="F16" s="20">
        <f>ROUNDDOWN(D16*E16,0)</f>
        <v>0</v>
      </c>
    </row>
    <row r="17" spans="1:6" ht="21.75" customHeight="1">
      <c r="A17" s="8">
        <v>95</v>
      </c>
      <c r="B17" s="8" t="s">
        <v>91</v>
      </c>
      <c r="C17" s="59" t="s">
        <v>92</v>
      </c>
      <c r="D17" s="60"/>
      <c r="E17" s="22"/>
      <c r="F17" s="20">
        <f>ROUNDDOWN(D17*E17,0)</f>
        <v>0</v>
      </c>
    </row>
    <row r="18" spans="1:6" ht="21.75" customHeight="1">
      <c r="A18" s="8">
        <v>97</v>
      </c>
      <c r="B18" s="8" t="s">
        <v>91</v>
      </c>
      <c r="C18" s="32" t="s">
        <v>93</v>
      </c>
      <c r="D18" s="60"/>
      <c r="E18" s="22"/>
      <c r="F18" s="20">
        <f>ROUNDDOWN(D18*E18,0)</f>
        <v>0</v>
      </c>
    </row>
    <row r="19" spans="1:6" ht="21.75" customHeight="1">
      <c r="A19" s="8"/>
      <c r="B19" s="8"/>
      <c r="C19" s="32"/>
      <c r="D19" s="60"/>
      <c r="E19" s="22"/>
      <c r="F19" s="20"/>
    </row>
    <row r="20" spans="1:6" ht="20.25" customHeight="1">
      <c r="A20" s="8"/>
      <c r="B20" s="8"/>
      <c r="C20" s="32"/>
      <c r="D20" s="60"/>
      <c r="E20" s="22"/>
      <c r="F20" s="20"/>
    </row>
    <row r="21" spans="1:6" ht="21.75" customHeight="1">
      <c r="A21" s="8"/>
      <c r="B21" s="8"/>
      <c r="C21" s="32"/>
      <c r="D21" s="60"/>
      <c r="E21" s="22"/>
      <c r="F21" s="20"/>
    </row>
    <row r="22" spans="1:6" ht="21.75" customHeight="1">
      <c r="A22" s="8"/>
      <c r="B22" s="8"/>
      <c r="C22" s="32"/>
      <c r="D22" s="60"/>
      <c r="E22" s="65"/>
      <c r="F22" s="20"/>
    </row>
    <row r="23" spans="1:6" ht="21.75" customHeight="1">
      <c r="A23" s="8"/>
      <c r="B23" s="8"/>
      <c r="C23" s="39"/>
      <c r="D23" s="60"/>
      <c r="E23" s="22"/>
      <c r="F23" s="20"/>
    </row>
    <row r="24" spans="1:6" ht="22.5" customHeight="1">
      <c r="A24" s="8"/>
      <c r="B24" s="8"/>
      <c r="C24" s="39"/>
      <c r="D24" s="60"/>
      <c r="E24" s="65"/>
      <c r="F24" s="20"/>
    </row>
    <row r="25" spans="1:6" ht="22.5" customHeight="1">
      <c r="A25" s="8"/>
      <c r="B25" s="38"/>
      <c r="C25" s="58"/>
      <c r="D25" s="60"/>
      <c r="E25" s="22"/>
      <c r="F25" s="20"/>
    </row>
    <row r="26" spans="1:6" ht="22.5" customHeight="1">
      <c r="A26" s="8"/>
      <c r="B26" s="38"/>
      <c r="C26" s="58"/>
      <c r="D26" s="60"/>
      <c r="E26" s="22"/>
      <c r="F26" s="20"/>
    </row>
    <row r="27" spans="1:6" ht="22.5" customHeight="1">
      <c r="A27" s="8"/>
      <c r="B27" s="8"/>
      <c r="C27" s="32"/>
      <c r="D27" s="60"/>
      <c r="E27" s="22"/>
      <c r="F27" s="20"/>
    </row>
    <row r="28" spans="1:6" ht="22.5" customHeight="1">
      <c r="A28" s="8"/>
      <c r="B28" s="8"/>
      <c r="C28" s="39"/>
      <c r="D28" s="60"/>
      <c r="E28" s="22"/>
      <c r="F28" s="20"/>
    </row>
    <row r="29" spans="1:6" ht="22.5" customHeight="1">
      <c r="A29" s="8"/>
      <c r="B29" s="8"/>
      <c r="C29" s="39"/>
      <c r="D29" s="60"/>
      <c r="E29" s="22"/>
      <c r="F29" s="20"/>
    </row>
    <row r="30" spans="1:6" ht="22.5" customHeight="1" thickBot="1">
      <c r="A30" s="16"/>
      <c r="B30" s="16"/>
      <c r="C30" s="62"/>
      <c r="D30" s="63"/>
      <c r="E30" s="24"/>
      <c r="F30" s="25"/>
    </row>
    <row r="31" spans="1:6" ht="21.75" customHeight="1" thickTop="1">
      <c r="A31" s="164" t="s">
        <v>34</v>
      </c>
      <c r="B31" s="164"/>
      <c r="C31" s="144"/>
      <c r="D31" s="61" t="s">
        <v>40</v>
      </c>
      <c r="E31" s="129" t="s">
        <v>136</v>
      </c>
      <c r="F31" s="42">
        <f>SUM(F15:F30)</f>
        <v>0</v>
      </c>
    </row>
    <row r="32" spans="1:6" ht="21.75" customHeight="1">
      <c r="A32" s="147" t="s">
        <v>35</v>
      </c>
      <c r="B32" s="148"/>
      <c r="C32" s="148"/>
      <c r="D32" s="55" t="s">
        <v>40</v>
      </c>
      <c r="E32" s="130" t="s">
        <v>137</v>
      </c>
      <c r="F32" s="26">
        <f>ROUNDDOWN(F31*10%,0)</f>
        <v>0</v>
      </c>
    </row>
    <row r="33" spans="1:6" ht="21.75" customHeight="1">
      <c r="A33" s="147" t="s">
        <v>36</v>
      </c>
      <c r="B33" s="148"/>
      <c r="C33" s="148"/>
      <c r="D33" s="56"/>
      <c r="E33" s="22">
        <v>32.1</v>
      </c>
      <c r="F33" s="26">
        <f>ROUNDDOWN(D33*E33,0)</f>
        <v>0</v>
      </c>
    </row>
    <row r="34" spans="1:6" ht="21.75" customHeight="1">
      <c r="A34" s="147" t="s">
        <v>37</v>
      </c>
      <c r="B34" s="148"/>
      <c r="C34" s="148"/>
      <c r="D34" s="55" t="s">
        <v>40</v>
      </c>
      <c r="E34" s="30" t="s">
        <v>40</v>
      </c>
      <c r="F34" s="26">
        <f>SUM(F31:F33)</f>
        <v>0</v>
      </c>
    </row>
    <row r="35" spans="1:6" ht="21.75" customHeight="1">
      <c r="A35" s="1" t="s">
        <v>38</v>
      </c>
      <c r="B35" s="1"/>
      <c r="C35" s="1"/>
      <c r="D35" s="52"/>
      <c r="E35" s="2"/>
      <c r="F35" s="2"/>
    </row>
  </sheetData>
  <sheetProtection/>
  <mergeCells count="11">
    <mergeCell ref="A3:F3"/>
    <mergeCell ref="A5:C5"/>
    <mergeCell ref="E6:F6"/>
    <mergeCell ref="E7:F7"/>
    <mergeCell ref="E8:F8"/>
    <mergeCell ref="E9:F9"/>
    <mergeCell ref="A11:B11"/>
    <mergeCell ref="A31:C31"/>
    <mergeCell ref="A32:C32"/>
    <mergeCell ref="A33:C33"/>
    <mergeCell ref="A34:C34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tabSelected="1" view="pageBreakPreview" zoomScale="85" zoomScaleNormal="85" zoomScaleSheetLayoutView="85" zoomScalePageLayoutView="0" workbookViewId="0" topLeftCell="A5">
      <selection activeCell="E31" sqref="E31:E32"/>
    </sheetView>
  </sheetViews>
  <sheetFormatPr defaultColWidth="9.00390625" defaultRowHeight="13.5"/>
  <cols>
    <col min="1" max="1" width="5.00390625" style="0" customWidth="1"/>
    <col min="2" max="2" width="10.50390625" style="0" bestFit="1" customWidth="1"/>
    <col min="3" max="3" width="20.50390625" style="0" bestFit="1" customWidth="1"/>
    <col min="4" max="4" width="13.25390625" style="54" customWidth="1"/>
    <col min="5" max="5" width="10.50390625" style="0" bestFit="1" customWidth="1"/>
    <col min="6" max="6" width="15.375" style="0" customWidth="1"/>
  </cols>
  <sheetData>
    <row r="1" spans="1:6" ht="21.75" customHeight="1">
      <c r="A1" s="1"/>
      <c r="B1" s="1"/>
      <c r="C1" s="1"/>
      <c r="D1" s="52"/>
      <c r="E1" s="3" t="s">
        <v>39</v>
      </c>
      <c r="F1" s="27">
        <f>'合計(花巻支部)'!F2</f>
        <v>0</v>
      </c>
    </row>
    <row r="2" spans="1:6" ht="9" customHeight="1">
      <c r="A2" s="1"/>
      <c r="B2" s="1"/>
      <c r="C2" s="1"/>
      <c r="D2" s="52"/>
      <c r="E2" s="5"/>
      <c r="F2" s="6"/>
    </row>
    <row r="3" spans="1:6" ht="25.5" customHeight="1">
      <c r="A3" s="135" t="s">
        <v>18</v>
      </c>
      <c r="B3" s="135"/>
      <c r="C3" s="135"/>
      <c r="D3" s="135"/>
      <c r="E3" s="135"/>
      <c r="F3" s="135"/>
    </row>
    <row r="4" spans="1:6" ht="21.75" customHeight="1">
      <c r="A4" s="1"/>
      <c r="B4" s="1"/>
      <c r="C4" s="1"/>
      <c r="D4" s="52"/>
      <c r="E4" s="2"/>
      <c r="F4" s="91">
        <f>'合計(花巻支部)'!F5</f>
        <v>45017</v>
      </c>
    </row>
    <row r="5" spans="1:6" ht="21.75" customHeight="1">
      <c r="A5" s="136" t="s">
        <v>19</v>
      </c>
      <c r="B5" s="136"/>
      <c r="C5" s="136"/>
      <c r="D5" s="52"/>
      <c r="E5" s="2"/>
      <c r="F5" s="2"/>
    </row>
    <row r="6" spans="1:6" ht="21.75" customHeight="1">
      <c r="A6" s="1"/>
      <c r="B6" s="1"/>
      <c r="C6" s="1"/>
      <c r="D6" s="46" t="s">
        <v>20</v>
      </c>
      <c r="E6" s="165"/>
      <c r="F6" s="165"/>
    </row>
    <row r="7" spans="1:6" ht="21.75" customHeight="1">
      <c r="A7" s="1"/>
      <c r="B7" s="1"/>
      <c r="C7" s="1"/>
      <c r="D7" s="46" t="s">
        <v>21</v>
      </c>
      <c r="E7" s="166"/>
      <c r="F7" s="166"/>
    </row>
    <row r="8" spans="1:6" ht="21.75" customHeight="1">
      <c r="A8" s="1"/>
      <c r="B8" s="1"/>
      <c r="C8" s="1"/>
      <c r="D8" s="46" t="s">
        <v>22</v>
      </c>
      <c r="E8" s="156"/>
      <c r="F8" s="156"/>
    </row>
    <row r="9" spans="3:6" ht="21.75" customHeight="1">
      <c r="C9" s="1"/>
      <c r="D9" s="46" t="s">
        <v>64</v>
      </c>
      <c r="E9" s="156"/>
      <c r="F9" s="156"/>
    </row>
    <row r="10" spans="3:6" ht="21.75" customHeight="1">
      <c r="C10" s="1"/>
      <c r="D10" s="51" t="s">
        <v>88</v>
      </c>
      <c r="E10" s="50"/>
      <c r="F10" s="50"/>
    </row>
    <row r="11" spans="1:6" ht="21.75" customHeight="1" thickBot="1">
      <c r="A11" s="136" t="s">
        <v>23</v>
      </c>
      <c r="B11" s="136"/>
      <c r="C11" s="1"/>
      <c r="D11" s="52"/>
      <c r="E11" s="50"/>
      <c r="F11" s="50"/>
    </row>
    <row r="12" spans="1:6" ht="21.75" customHeight="1" thickBot="1">
      <c r="A12" s="27" t="s">
        <v>94</v>
      </c>
      <c r="B12" s="64" t="s">
        <v>129</v>
      </c>
      <c r="C12" s="35"/>
      <c r="D12" s="53"/>
      <c r="E12" s="9" t="s">
        <v>24</v>
      </c>
      <c r="F12" s="17">
        <f>F34</f>
        <v>0</v>
      </c>
    </row>
    <row r="13" spans="1:6" ht="9.75" customHeight="1">
      <c r="A13" s="1"/>
      <c r="B13" s="1"/>
      <c r="C13" s="1"/>
      <c r="D13" s="52"/>
      <c r="E13" s="2"/>
      <c r="F13" s="2"/>
    </row>
    <row r="14" spans="1:6" ht="21.75" customHeight="1" thickBot="1">
      <c r="A14" s="10" t="s">
        <v>25</v>
      </c>
      <c r="B14" s="11" t="s">
        <v>26</v>
      </c>
      <c r="C14" s="11" t="s">
        <v>27</v>
      </c>
      <c r="D14" s="47" t="s">
        <v>28</v>
      </c>
      <c r="E14" s="14" t="s">
        <v>29</v>
      </c>
      <c r="F14" s="14" t="s">
        <v>30</v>
      </c>
    </row>
    <row r="15" spans="1:6" ht="21.75" customHeight="1" thickTop="1">
      <c r="A15" s="15">
        <v>10</v>
      </c>
      <c r="B15" s="15" t="s">
        <v>51</v>
      </c>
      <c r="C15" s="57" t="s">
        <v>80</v>
      </c>
      <c r="D15" s="66"/>
      <c r="E15" s="43"/>
      <c r="F15" s="20">
        <f>ROUNDDOWN(D15*E15,0)</f>
        <v>0</v>
      </c>
    </row>
    <row r="16" spans="1:6" ht="21.75" customHeight="1">
      <c r="A16" s="8">
        <v>12</v>
      </c>
      <c r="B16" s="38" t="s">
        <v>51</v>
      </c>
      <c r="C16" s="58" t="s">
        <v>69</v>
      </c>
      <c r="D16" s="56"/>
      <c r="E16" s="22"/>
      <c r="F16" s="20">
        <f>ROUNDDOWN(D16*E16,0)</f>
        <v>0</v>
      </c>
    </row>
    <row r="17" spans="1:6" ht="21.75" customHeight="1">
      <c r="A17" s="8">
        <v>20</v>
      </c>
      <c r="B17" s="8" t="s">
        <v>31</v>
      </c>
      <c r="C17" s="59"/>
      <c r="D17" s="60"/>
      <c r="E17" s="22"/>
      <c r="F17" s="20">
        <f>ROUNDDOWN(D17*E17,0)</f>
        <v>0</v>
      </c>
    </row>
    <row r="18" spans="1:6" ht="21.75" customHeight="1">
      <c r="A18" s="8">
        <v>24</v>
      </c>
      <c r="B18" s="8" t="s">
        <v>31</v>
      </c>
      <c r="C18" s="32" t="s">
        <v>81</v>
      </c>
      <c r="D18" s="60"/>
      <c r="E18" s="22"/>
      <c r="F18" s="20">
        <f>ROUNDDOWN(D18*E18,0)</f>
        <v>0</v>
      </c>
    </row>
    <row r="19" spans="1:6" ht="21.75" customHeight="1">
      <c r="A19" s="8">
        <v>28</v>
      </c>
      <c r="B19" s="8" t="s">
        <v>31</v>
      </c>
      <c r="C19" s="32" t="s">
        <v>82</v>
      </c>
      <c r="D19" s="60"/>
      <c r="E19" s="22"/>
      <c r="F19" s="20">
        <f>ROUNDDOWN(D19*E19,0)</f>
        <v>0</v>
      </c>
    </row>
    <row r="20" spans="1:6" ht="20.25" customHeight="1">
      <c r="A20" s="8"/>
      <c r="B20" s="8"/>
      <c r="C20" s="32"/>
      <c r="D20" s="60"/>
      <c r="E20" s="22"/>
      <c r="F20" s="20"/>
    </row>
    <row r="21" spans="1:6" ht="21.75" customHeight="1">
      <c r="A21" s="8"/>
      <c r="B21" s="8"/>
      <c r="C21" s="32"/>
      <c r="D21" s="60"/>
      <c r="E21" s="22"/>
      <c r="F21" s="20"/>
    </row>
    <row r="22" spans="1:6" ht="21.75" customHeight="1">
      <c r="A22" s="8"/>
      <c r="B22" s="8"/>
      <c r="C22" s="32"/>
      <c r="D22" s="60"/>
      <c r="E22" s="65"/>
      <c r="F22" s="20"/>
    </row>
    <row r="23" spans="1:6" ht="21.75" customHeight="1">
      <c r="A23" s="8"/>
      <c r="B23" s="8"/>
      <c r="C23" s="39"/>
      <c r="D23" s="60"/>
      <c r="E23" s="22"/>
      <c r="F23" s="20"/>
    </row>
    <row r="24" spans="1:6" ht="22.5" customHeight="1">
      <c r="A24" s="8"/>
      <c r="B24" s="8"/>
      <c r="C24" s="39"/>
      <c r="D24" s="60"/>
      <c r="E24" s="65"/>
      <c r="F24" s="20"/>
    </row>
    <row r="25" spans="1:6" ht="22.5" customHeight="1">
      <c r="A25" s="8"/>
      <c r="B25" s="38"/>
      <c r="C25" s="58"/>
      <c r="D25" s="60"/>
      <c r="E25" s="22"/>
      <c r="F25" s="20"/>
    </row>
    <row r="26" spans="1:6" ht="22.5" customHeight="1">
      <c r="A26" s="8"/>
      <c r="B26" s="38"/>
      <c r="C26" s="58"/>
      <c r="D26" s="60"/>
      <c r="E26" s="22"/>
      <c r="F26" s="20"/>
    </row>
    <row r="27" spans="1:6" ht="22.5" customHeight="1">
      <c r="A27" s="8"/>
      <c r="B27" s="8"/>
      <c r="C27" s="32"/>
      <c r="D27" s="60"/>
      <c r="E27" s="22"/>
      <c r="F27" s="20"/>
    </row>
    <row r="28" spans="1:6" ht="22.5" customHeight="1">
      <c r="A28" s="8"/>
      <c r="B28" s="8"/>
      <c r="C28" s="39"/>
      <c r="D28" s="60"/>
      <c r="E28" s="22"/>
      <c r="F28" s="20"/>
    </row>
    <row r="29" spans="1:6" ht="22.5" customHeight="1">
      <c r="A29" s="8"/>
      <c r="B29" s="8"/>
      <c r="C29" s="39"/>
      <c r="D29" s="60"/>
      <c r="E29" s="22"/>
      <c r="F29" s="20"/>
    </row>
    <row r="30" spans="1:6" ht="22.5" customHeight="1" thickBot="1">
      <c r="A30" s="16"/>
      <c r="B30" s="16"/>
      <c r="C30" s="62"/>
      <c r="D30" s="63"/>
      <c r="E30" s="24"/>
      <c r="F30" s="25"/>
    </row>
    <row r="31" spans="1:6" ht="21.75" customHeight="1" thickTop="1">
      <c r="A31" s="164" t="s">
        <v>34</v>
      </c>
      <c r="B31" s="164"/>
      <c r="C31" s="144"/>
      <c r="D31" s="61" t="s">
        <v>40</v>
      </c>
      <c r="E31" s="129" t="s">
        <v>136</v>
      </c>
      <c r="F31" s="42">
        <f>SUM(F15:F30)</f>
        <v>0</v>
      </c>
    </row>
    <row r="32" spans="1:6" ht="21.75" customHeight="1">
      <c r="A32" s="147" t="s">
        <v>35</v>
      </c>
      <c r="B32" s="148"/>
      <c r="C32" s="148"/>
      <c r="D32" s="55" t="s">
        <v>40</v>
      </c>
      <c r="E32" s="130" t="s">
        <v>137</v>
      </c>
      <c r="F32" s="26">
        <f>ROUNDDOWN(F31*10%,0)</f>
        <v>0</v>
      </c>
    </row>
    <row r="33" spans="1:6" ht="21.75" customHeight="1">
      <c r="A33" s="147" t="s">
        <v>36</v>
      </c>
      <c r="B33" s="148"/>
      <c r="C33" s="148"/>
      <c r="D33" s="56">
        <f>D17+D18+D27</f>
        <v>0</v>
      </c>
      <c r="E33" s="22">
        <v>32.1</v>
      </c>
      <c r="F33" s="26">
        <f>ROUNDDOWN(D33*E33,0)</f>
        <v>0</v>
      </c>
    </row>
    <row r="34" spans="1:6" ht="21.75" customHeight="1">
      <c r="A34" s="147" t="s">
        <v>37</v>
      </c>
      <c r="B34" s="148"/>
      <c r="C34" s="148"/>
      <c r="D34" s="55" t="s">
        <v>40</v>
      </c>
      <c r="E34" s="30" t="s">
        <v>40</v>
      </c>
      <c r="F34" s="26">
        <f>SUM(F31:F33)</f>
        <v>0</v>
      </c>
    </row>
    <row r="35" spans="1:6" ht="21.75" customHeight="1">
      <c r="A35" s="1" t="s">
        <v>38</v>
      </c>
      <c r="B35" s="1"/>
      <c r="C35" s="1"/>
      <c r="D35" s="52"/>
      <c r="E35" s="2"/>
      <c r="F35" s="2"/>
    </row>
  </sheetData>
  <sheetProtection/>
  <mergeCells count="11">
    <mergeCell ref="A11:B11"/>
    <mergeCell ref="A31:C31"/>
    <mergeCell ref="A32:C32"/>
    <mergeCell ref="A33:C33"/>
    <mergeCell ref="A34:C34"/>
    <mergeCell ref="A3:F3"/>
    <mergeCell ref="A5:C5"/>
    <mergeCell ref="E6:F6"/>
    <mergeCell ref="E7:F7"/>
    <mergeCell ref="E8:F8"/>
    <mergeCell ref="E9:F9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5"/>
  <sheetViews>
    <sheetView view="pageBreakPreview" zoomScaleNormal="85" zoomScaleSheetLayoutView="100" zoomScalePageLayoutView="0" workbookViewId="0" topLeftCell="A10">
      <selection activeCell="E31" sqref="E31:E32"/>
    </sheetView>
  </sheetViews>
  <sheetFormatPr defaultColWidth="9.00390625" defaultRowHeight="13.5"/>
  <cols>
    <col min="1" max="1" width="5.00390625" style="0" customWidth="1"/>
    <col min="2" max="2" width="10.50390625" style="0" bestFit="1" customWidth="1"/>
    <col min="3" max="3" width="20.50390625" style="0" bestFit="1" customWidth="1"/>
    <col min="4" max="4" width="13.25390625" style="54" customWidth="1"/>
    <col min="5" max="5" width="10.50390625" style="0" bestFit="1" customWidth="1"/>
    <col min="6" max="6" width="15.375" style="0" customWidth="1"/>
  </cols>
  <sheetData>
    <row r="1" spans="1:6" ht="21.75" customHeight="1">
      <c r="A1" s="1"/>
      <c r="B1" s="1"/>
      <c r="C1" s="1"/>
      <c r="D1" s="52"/>
      <c r="E1" s="3" t="s">
        <v>39</v>
      </c>
      <c r="F1" s="27">
        <f>'合計(花巻支部)'!F2</f>
        <v>0</v>
      </c>
    </row>
    <row r="2" spans="1:6" ht="9" customHeight="1">
      <c r="A2" s="1"/>
      <c r="B2" s="1"/>
      <c r="C2" s="1"/>
      <c r="D2" s="52"/>
      <c r="E2" s="5"/>
      <c r="F2" s="6"/>
    </row>
    <row r="3" spans="1:6" ht="25.5" customHeight="1">
      <c r="A3" s="135" t="s">
        <v>18</v>
      </c>
      <c r="B3" s="135"/>
      <c r="C3" s="135"/>
      <c r="D3" s="135"/>
      <c r="E3" s="135"/>
      <c r="F3" s="135"/>
    </row>
    <row r="4" spans="1:6" ht="21.75" customHeight="1">
      <c r="A4" s="1"/>
      <c r="B4" s="1"/>
      <c r="C4" s="1"/>
      <c r="D4" s="52"/>
      <c r="E4" s="2"/>
      <c r="F4" s="93">
        <f>'合計(花巻支部)'!F5</f>
        <v>45017</v>
      </c>
    </row>
    <row r="5" spans="1:6" ht="21.75" customHeight="1">
      <c r="A5" s="136" t="s">
        <v>19</v>
      </c>
      <c r="B5" s="136"/>
      <c r="C5" s="136"/>
      <c r="D5" s="52"/>
      <c r="E5" s="2"/>
      <c r="F5" s="2"/>
    </row>
    <row r="6" spans="1:6" ht="21.75" customHeight="1">
      <c r="A6" s="1"/>
      <c r="B6" s="1"/>
      <c r="C6" s="1"/>
      <c r="D6" s="46" t="s">
        <v>20</v>
      </c>
      <c r="E6" s="165"/>
      <c r="F6" s="165"/>
    </row>
    <row r="7" spans="1:6" ht="21.75" customHeight="1">
      <c r="A7" s="1"/>
      <c r="B7" s="1"/>
      <c r="C7" s="1"/>
      <c r="D7" s="46" t="s">
        <v>21</v>
      </c>
      <c r="E7" s="166"/>
      <c r="F7" s="166"/>
    </row>
    <row r="8" spans="1:6" ht="21.75" customHeight="1">
      <c r="A8" s="1"/>
      <c r="B8" s="1"/>
      <c r="C8" s="1"/>
      <c r="D8" s="46" t="s">
        <v>22</v>
      </c>
      <c r="E8" s="156"/>
      <c r="F8" s="156"/>
    </row>
    <row r="9" spans="3:6" ht="21.75" customHeight="1">
      <c r="C9" s="1"/>
      <c r="D9" s="46" t="s">
        <v>64</v>
      </c>
      <c r="E9" s="156"/>
      <c r="F9" s="156"/>
    </row>
    <row r="10" spans="3:6" ht="21.75" customHeight="1">
      <c r="C10" s="1"/>
      <c r="D10" s="51" t="s">
        <v>88</v>
      </c>
      <c r="E10" s="50"/>
      <c r="F10" s="50"/>
    </row>
    <row r="11" spans="1:6" ht="21.75" customHeight="1" thickBot="1">
      <c r="A11" s="136" t="s">
        <v>23</v>
      </c>
      <c r="B11" s="136"/>
      <c r="C11" s="1"/>
      <c r="D11" s="52"/>
      <c r="E11" s="50"/>
      <c r="F11" s="50"/>
    </row>
    <row r="12" spans="1:6" ht="21.75" customHeight="1" thickBot="1">
      <c r="A12" s="27" t="s">
        <v>109</v>
      </c>
      <c r="B12" s="64" t="s">
        <v>104</v>
      </c>
      <c r="C12" s="35"/>
      <c r="D12" s="53"/>
      <c r="E12" s="9" t="s">
        <v>24</v>
      </c>
      <c r="F12" s="17">
        <f>F34</f>
        <v>0</v>
      </c>
    </row>
    <row r="13" spans="1:6" ht="9.75" customHeight="1">
      <c r="A13" s="1"/>
      <c r="B13" s="1"/>
      <c r="C13" s="1"/>
      <c r="D13" s="52"/>
      <c r="E13" s="2"/>
      <c r="F13" s="2"/>
    </row>
    <row r="14" spans="1:6" ht="21.75" customHeight="1" thickBot="1">
      <c r="A14" s="10" t="s">
        <v>25</v>
      </c>
      <c r="B14" s="11" t="s">
        <v>26</v>
      </c>
      <c r="C14" s="11" t="s">
        <v>27</v>
      </c>
      <c r="D14" s="47" t="s">
        <v>28</v>
      </c>
      <c r="E14" s="14" t="s">
        <v>29</v>
      </c>
      <c r="F14" s="14" t="s">
        <v>30</v>
      </c>
    </row>
    <row r="15" spans="1:6" ht="21.75" customHeight="1" thickTop="1">
      <c r="A15" s="15">
        <v>12</v>
      </c>
      <c r="B15" s="15" t="s">
        <v>51</v>
      </c>
      <c r="C15" s="57" t="s">
        <v>52</v>
      </c>
      <c r="D15" s="66"/>
      <c r="E15" s="43"/>
      <c r="F15" s="20">
        <f aca="true" t="shared" si="0" ref="F15:F20">ROUNDDOWN(D15*E15,0)</f>
        <v>0</v>
      </c>
    </row>
    <row r="16" spans="1:6" ht="21.75" customHeight="1">
      <c r="A16" s="8">
        <v>20</v>
      </c>
      <c r="B16" s="38" t="s">
        <v>31</v>
      </c>
      <c r="C16" s="58"/>
      <c r="D16" s="56"/>
      <c r="E16" s="22"/>
      <c r="F16" s="20">
        <f t="shared" si="0"/>
        <v>0</v>
      </c>
    </row>
    <row r="17" spans="1:6" ht="21.75" customHeight="1">
      <c r="A17" s="8">
        <v>24</v>
      </c>
      <c r="B17" s="38" t="s">
        <v>31</v>
      </c>
      <c r="C17" s="58" t="s">
        <v>81</v>
      </c>
      <c r="D17" s="60"/>
      <c r="E17" s="22"/>
      <c r="F17" s="20">
        <f t="shared" si="0"/>
        <v>0</v>
      </c>
    </row>
    <row r="18" spans="1:6" ht="21.75" customHeight="1">
      <c r="A18" s="8">
        <v>35</v>
      </c>
      <c r="B18" s="38" t="s">
        <v>32</v>
      </c>
      <c r="C18" s="58" t="s">
        <v>108</v>
      </c>
      <c r="D18" s="60"/>
      <c r="E18" s="22"/>
      <c r="F18" s="20">
        <f t="shared" si="0"/>
        <v>0</v>
      </c>
    </row>
    <row r="19" spans="1:6" ht="21.75" customHeight="1">
      <c r="A19" s="8">
        <v>36</v>
      </c>
      <c r="B19" s="38" t="s">
        <v>32</v>
      </c>
      <c r="C19" s="58" t="s">
        <v>105</v>
      </c>
      <c r="D19" s="60"/>
      <c r="E19" s="22"/>
      <c r="F19" s="20">
        <f t="shared" si="0"/>
        <v>0</v>
      </c>
    </row>
    <row r="20" spans="1:6" ht="20.25" customHeight="1">
      <c r="A20" s="8">
        <v>53</v>
      </c>
      <c r="B20" s="38" t="s">
        <v>33</v>
      </c>
      <c r="C20" s="58" t="s">
        <v>107</v>
      </c>
      <c r="D20" s="60"/>
      <c r="E20" s="22"/>
      <c r="F20" s="20">
        <f t="shared" si="0"/>
        <v>0</v>
      </c>
    </row>
    <row r="21" spans="1:6" ht="21.75" customHeight="1">
      <c r="A21" s="8"/>
      <c r="B21" s="38"/>
      <c r="C21" s="58"/>
      <c r="D21" s="60"/>
      <c r="E21" s="22"/>
      <c r="F21" s="20"/>
    </row>
    <row r="22" spans="1:6" ht="21.75" customHeight="1">
      <c r="A22" s="8"/>
      <c r="B22" s="38"/>
      <c r="C22" s="58"/>
      <c r="D22" s="60"/>
      <c r="E22" s="65"/>
      <c r="F22" s="20"/>
    </row>
    <row r="23" spans="1:6" ht="21.75" customHeight="1">
      <c r="A23" s="8"/>
      <c r="B23" s="38"/>
      <c r="C23" s="58"/>
      <c r="D23" s="60"/>
      <c r="E23" s="22"/>
      <c r="F23" s="20"/>
    </row>
    <row r="24" spans="1:6" ht="22.5" customHeight="1">
      <c r="A24" s="8"/>
      <c r="B24" s="38"/>
      <c r="C24" s="58"/>
      <c r="D24" s="60"/>
      <c r="E24" s="65"/>
      <c r="F24" s="20"/>
    </row>
    <row r="25" spans="1:6" ht="22.5" customHeight="1">
      <c r="A25" s="8"/>
      <c r="B25" s="38"/>
      <c r="C25" s="58"/>
      <c r="D25" s="60"/>
      <c r="E25" s="22"/>
      <c r="F25" s="20"/>
    </row>
    <row r="26" spans="1:6" ht="22.5" customHeight="1">
      <c r="A26" s="8"/>
      <c r="B26" s="38"/>
      <c r="C26" s="58"/>
      <c r="D26" s="60"/>
      <c r="E26" s="22"/>
      <c r="F26" s="20"/>
    </row>
    <row r="27" spans="1:6" ht="22.5" customHeight="1">
      <c r="A27" s="8"/>
      <c r="B27" s="8"/>
      <c r="C27" s="32"/>
      <c r="D27" s="60"/>
      <c r="E27" s="22"/>
      <c r="F27" s="20"/>
    </row>
    <row r="28" spans="1:6" ht="22.5" customHeight="1">
      <c r="A28" s="8"/>
      <c r="B28" s="8"/>
      <c r="C28" s="64"/>
      <c r="D28" s="60"/>
      <c r="E28" s="22"/>
      <c r="F28" s="20"/>
    </row>
    <row r="29" spans="1:6" ht="22.5" customHeight="1">
      <c r="A29" s="8"/>
      <c r="B29" s="8"/>
      <c r="C29" s="39"/>
      <c r="D29" s="60"/>
      <c r="E29" s="22"/>
      <c r="F29" s="20"/>
    </row>
    <row r="30" spans="1:6" ht="22.5" customHeight="1" thickBot="1">
      <c r="A30" s="16"/>
      <c r="B30" s="16"/>
      <c r="C30" s="62"/>
      <c r="D30" s="63"/>
      <c r="E30" s="24"/>
      <c r="F30" s="25"/>
    </row>
    <row r="31" spans="1:6" ht="21.75" customHeight="1" thickTop="1">
      <c r="A31" s="164" t="s">
        <v>34</v>
      </c>
      <c r="B31" s="164"/>
      <c r="C31" s="144"/>
      <c r="D31" s="61" t="s">
        <v>40</v>
      </c>
      <c r="E31" s="129" t="s">
        <v>136</v>
      </c>
      <c r="F31" s="42">
        <f>SUM(F15:F30)</f>
        <v>0</v>
      </c>
    </row>
    <row r="32" spans="1:6" ht="21.75" customHeight="1">
      <c r="A32" s="147" t="s">
        <v>35</v>
      </c>
      <c r="B32" s="148"/>
      <c r="C32" s="148"/>
      <c r="D32" s="55" t="s">
        <v>40</v>
      </c>
      <c r="E32" s="130" t="s">
        <v>137</v>
      </c>
      <c r="F32" s="26">
        <f>ROUNDDOWN(F31*10%,0)</f>
        <v>0</v>
      </c>
    </row>
    <row r="33" spans="1:6" ht="21.75" customHeight="1">
      <c r="A33" s="147" t="s">
        <v>36</v>
      </c>
      <c r="B33" s="148"/>
      <c r="C33" s="148"/>
      <c r="D33" s="56">
        <f>D16+D17</f>
        <v>0</v>
      </c>
      <c r="E33" s="22">
        <v>32.1</v>
      </c>
      <c r="F33" s="26">
        <f>ROUNDDOWN(D33*E33,0)</f>
        <v>0</v>
      </c>
    </row>
    <row r="34" spans="1:6" ht="21.75" customHeight="1">
      <c r="A34" s="147" t="s">
        <v>37</v>
      </c>
      <c r="B34" s="148"/>
      <c r="C34" s="148"/>
      <c r="D34" s="55" t="s">
        <v>40</v>
      </c>
      <c r="E34" s="30" t="s">
        <v>40</v>
      </c>
      <c r="F34" s="26">
        <f>SUM(F31:F33)</f>
        <v>0</v>
      </c>
    </row>
    <row r="35" spans="1:6" ht="21.75" customHeight="1">
      <c r="A35" s="1" t="s">
        <v>38</v>
      </c>
      <c r="B35" s="1"/>
      <c r="C35" s="1"/>
      <c r="D35" s="52"/>
      <c r="E35" s="2"/>
      <c r="F35" s="2"/>
    </row>
  </sheetData>
  <sheetProtection/>
  <mergeCells count="11">
    <mergeCell ref="A3:F3"/>
    <mergeCell ref="A5:C5"/>
    <mergeCell ref="E6:F6"/>
    <mergeCell ref="E7:F7"/>
    <mergeCell ref="E8:F8"/>
    <mergeCell ref="E9:F9"/>
    <mergeCell ref="A11:B11"/>
    <mergeCell ref="A31:C31"/>
    <mergeCell ref="A32:C32"/>
    <mergeCell ref="A33:C33"/>
    <mergeCell ref="A34:C34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5"/>
  <sheetViews>
    <sheetView view="pageBreakPreview" zoomScaleNormal="85" zoomScaleSheetLayoutView="100" zoomScalePageLayoutView="0" workbookViewId="0" topLeftCell="A1">
      <selection activeCell="E31" sqref="E31:E32"/>
    </sheetView>
  </sheetViews>
  <sheetFormatPr defaultColWidth="9.00390625" defaultRowHeight="13.5"/>
  <cols>
    <col min="1" max="1" width="5.00390625" style="0" customWidth="1"/>
    <col min="2" max="2" width="10.50390625" style="0" bestFit="1" customWidth="1"/>
    <col min="3" max="3" width="20.50390625" style="0" bestFit="1" customWidth="1"/>
    <col min="4" max="4" width="13.25390625" style="54" customWidth="1"/>
    <col min="5" max="5" width="10.50390625" style="0" bestFit="1" customWidth="1"/>
    <col min="6" max="6" width="15.375" style="0" customWidth="1"/>
  </cols>
  <sheetData>
    <row r="1" spans="1:6" ht="21.75" customHeight="1">
      <c r="A1" s="1"/>
      <c r="B1" s="1"/>
      <c r="C1" s="1"/>
      <c r="D1" s="52"/>
      <c r="E1" s="3" t="s">
        <v>39</v>
      </c>
      <c r="F1" s="27">
        <f>'合計(花巻支部)'!F2</f>
        <v>0</v>
      </c>
    </row>
    <row r="2" spans="1:6" ht="9" customHeight="1">
      <c r="A2" s="1"/>
      <c r="B2" s="1"/>
      <c r="C2" s="1"/>
      <c r="D2" s="52"/>
      <c r="E2" s="5"/>
      <c r="F2" s="6"/>
    </row>
    <row r="3" spans="1:6" ht="25.5" customHeight="1">
      <c r="A3" s="135" t="s">
        <v>18</v>
      </c>
      <c r="B3" s="135"/>
      <c r="C3" s="135"/>
      <c r="D3" s="135"/>
      <c r="E3" s="135"/>
      <c r="F3" s="135"/>
    </row>
    <row r="4" spans="1:6" ht="21.75" customHeight="1">
      <c r="A4" s="1"/>
      <c r="B4" s="1"/>
      <c r="C4" s="1"/>
      <c r="D4" s="52"/>
      <c r="E4" s="2"/>
      <c r="F4" s="93">
        <f>'合計(花巻支部)'!F5</f>
        <v>45017</v>
      </c>
    </row>
    <row r="5" spans="1:6" ht="21.75" customHeight="1">
      <c r="A5" s="136" t="s">
        <v>19</v>
      </c>
      <c r="B5" s="136"/>
      <c r="C5" s="136"/>
      <c r="D5" s="52"/>
      <c r="E5" s="2"/>
      <c r="F5" s="2"/>
    </row>
    <row r="6" spans="1:6" ht="21.75" customHeight="1">
      <c r="A6" s="1"/>
      <c r="B6" s="1"/>
      <c r="C6" s="1"/>
      <c r="D6" s="46" t="s">
        <v>20</v>
      </c>
      <c r="E6" s="165"/>
      <c r="F6" s="165"/>
    </row>
    <row r="7" spans="1:6" ht="21.75" customHeight="1">
      <c r="A7" s="1"/>
      <c r="B7" s="1"/>
      <c r="C7" s="1"/>
      <c r="D7" s="46" t="s">
        <v>21</v>
      </c>
      <c r="E7" s="166"/>
      <c r="F7" s="166"/>
    </row>
    <row r="8" spans="1:6" ht="21.75" customHeight="1">
      <c r="A8" s="1"/>
      <c r="B8" s="1"/>
      <c r="C8" s="1"/>
      <c r="D8" s="46" t="s">
        <v>22</v>
      </c>
      <c r="E8" s="156"/>
      <c r="F8" s="156"/>
    </row>
    <row r="9" spans="3:6" ht="21.75" customHeight="1">
      <c r="C9" s="1"/>
      <c r="D9" s="46" t="s">
        <v>64</v>
      </c>
      <c r="E9" s="156"/>
      <c r="F9" s="156"/>
    </row>
    <row r="10" spans="3:6" ht="21.75" customHeight="1">
      <c r="C10" s="1"/>
      <c r="D10" s="51" t="s">
        <v>88</v>
      </c>
      <c r="E10" s="50"/>
      <c r="F10" s="50"/>
    </row>
    <row r="11" spans="1:6" ht="21.75" customHeight="1" thickBot="1">
      <c r="A11" s="136" t="s">
        <v>23</v>
      </c>
      <c r="B11" s="136"/>
      <c r="C11" s="1"/>
      <c r="D11" s="52"/>
      <c r="E11" s="50"/>
      <c r="F11" s="50"/>
    </row>
    <row r="12" spans="1:6" ht="21.75" customHeight="1" thickBot="1">
      <c r="A12" s="27" t="s">
        <v>106</v>
      </c>
      <c r="B12" s="64" t="s">
        <v>126</v>
      </c>
      <c r="C12" s="35"/>
      <c r="D12" s="53"/>
      <c r="E12" s="9" t="s">
        <v>24</v>
      </c>
      <c r="F12" s="17">
        <f>F34</f>
        <v>0</v>
      </c>
    </row>
    <row r="13" spans="1:6" ht="9.75" customHeight="1">
      <c r="A13" s="1"/>
      <c r="B13" s="1"/>
      <c r="C13" s="1"/>
      <c r="D13" s="52"/>
      <c r="E13" s="2"/>
      <c r="F13" s="2"/>
    </row>
    <row r="14" spans="1:6" ht="21.75" customHeight="1" thickBot="1">
      <c r="A14" s="10" t="s">
        <v>25</v>
      </c>
      <c r="B14" s="11" t="s">
        <v>26</v>
      </c>
      <c r="C14" s="11" t="s">
        <v>27</v>
      </c>
      <c r="D14" s="47" t="s">
        <v>28</v>
      </c>
      <c r="E14" s="14" t="s">
        <v>29</v>
      </c>
      <c r="F14" s="14" t="s">
        <v>30</v>
      </c>
    </row>
    <row r="15" spans="1:6" ht="21.75" customHeight="1" thickTop="1">
      <c r="A15" s="15">
        <v>14</v>
      </c>
      <c r="B15" s="15" t="s">
        <v>51</v>
      </c>
      <c r="C15" s="57" t="s">
        <v>52</v>
      </c>
      <c r="D15" s="66"/>
      <c r="E15" s="43"/>
      <c r="F15" s="20">
        <f aca="true" t="shared" si="0" ref="F15:F29">ROUNDDOWN(D15*E15,0)</f>
        <v>0</v>
      </c>
    </row>
    <row r="16" spans="1:6" ht="21.75" customHeight="1">
      <c r="A16" s="8">
        <v>78</v>
      </c>
      <c r="B16" s="38" t="s">
        <v>32</v>
      </c>
      <c r="C16" s="58"/>
      <c r="D16" s="56"/>
      <c r="E16" s="22"/>
      <c r="F16" s="20">
        <f t="shared" si="0"/>
        <v>0</v>
      </c>
    </row>
    <row r="17" spans="1:6" ht="21.75" customHeight="1">
      <c r="A17" s="8">
        <v>55</v>
      </c>
      <c r="B17" s="38" t="s">
        <v>33</v>
      </c>
      <c r="C17" s="58" t="s">
        <v>127</v>
      </c>
      <c r="D17" s="60"/>
      <c r="E17" s="22"/>
      <c r="F17" s="20">
        <f t="shared" si="0"/>
        <v>0</v>
      </c>
    </row>
    <row r="18" spans="1:6" ht="21.75" customHeight="1">
      <c r="A18" s="8"/>
      <c r="B18" s="38"/>
      <c r="C18" s="58"/>
      <c r="D18" s="60"/>
      <c r="E18" s="22"/>
      <c r="F18" s="20">
        <f t="shared" si="0"/>
        <v>0</v>
      </c>
    </row>
    <row r="19" spans="1:6" ht="21.75" customHeight="1">
      <c r="A19" s="8"/>
      <c r="B19" s="38"/>
      <c r="C19" s="58"/>
      <c r="D19" s="60"/>
      <c r="E19" s="22"/>
      <c r="F19" s="20">
        <f t="shared" si="0"/>
        <v>0</v>
      </c>
    </row>
    <row r="20" spans="1:6" ht="20.25" customHeight="1">
      <c r="A20" s="8"/>
      <c r="B20" s="38"/>
      <c r="C20" s="58"/>
      <c r="D20" s="60"/>
      <c r="E20" s="22"/>
      <c r="F20" s="20">
        <f t="shared" si="0"/>
        <v>0</v>
      </c>
    </row>
    <row r="21" spans="1:6" ht="21.75" customHeight="1">
      <c r="A21" s="8"/>
      <c r="B21" s="38"/>
      <c r="C21" s="58"/>
      <c r="D21" s="60"/>
      <c r="E21" s="22"/>
      <c r="F21" s="20">
        <f t="shared" si="0"/>
        <v>0</v>
      </c>
    </row>
    <row r="22" spans="1:6" ht="21.75" customHeight="1">
      <c r="A22" s="8"/>
      <c r="B22" s="38"/>
      <c r="C22" s="58"/>
      <c r="D22" s="60"/>
      <c r="E22" s="65"/>
      <c r="F22" s="20">
        <f t="shared" si="0"/>
        <v>0</v>
      </c>
    </row>
    <row r="23" spans="1:6" ht="21.75" customHeight="1">
      <c r="A23" s="8"/>
      <c r="B23" s="38"/>
      <c r="C23" s="58"/>
      <c r="D23" s="60"/>
      <c r="E23" s="22"/>
      <c r="F23" s="20">
        <f t="shared" si="0"/>
        <v>0</v>
      </c>
    </row>
    <row r="24" spans="1:6" ht="22.5" customHeight="1">
      <c r="A24" s="8"/>
      <c r="B24" s="38"/>
      <c r="C24" s="58"/>
      <c r="D24" s="60"/>
      <c r="E24" s="65"/>
      <c r="F24" s="20">
        <f>ROUNDDOWN(D24*E24,0)</f>
        <v>0</v>
      </c>
    </row>
    <row r="25" spans="1:6" ht="22.5" customHeight="1">
      <c r="A25" s="8"/>
      <c r="B25" s="38"/>
      <c r="C25" s="58"/>
      <c r="D25" s="60"/>
      <c r="E25" s="22"/>
      <c r="F25" s="20">
        <f t="shared" si="0"/>
        <v>0</v>
      </c>
    </row>
    <row r="26" spans="1:6" ht="22.5" customHeight="1">
      <c r="A26" s="8"/>
      <c r="B26" s="38"/>
      <c r="C26" s="58"/>
      <c r="D26" s="60"/>
      <c r="E26" s="22"/>
      <c r="F26" s="20">
        <f t="shared" si="0"/>
        <v>0</v>
      </c>
    </row>
    <row r="27" spans="1:6" ht="22.5" customHeight="1">
      <c r="A27" s="8"/>
      <c r="B27" s="8"/>
      <c r="C27" s="32"/>
      <c r="D27" s="60"/>
      <c r="E27" s="22"/>
      <c r="F27" s="20">
        <f t="shared" si="0"/>
        <v>0</v>
      </c>
    </row>
    <row r="28" spans="1:6" ht="22.5" customHeight="1">
      <c r="A28" s="8"/>
      <c r="B28" s="8"/>
      <c r="C28" s="64"/>
      <c r="D28" s="60"/>
      <c r="E28" s="22"/>
      <c r="F28" s="20">
        <f t="shared" si="0"/>
        <v>0</v>
      </c>
    </row>
    <row r="29" spans="1:6" ht="22.5" customHeight="1">
      <c r="A29" s="8"/>
      <c r="B29" s="8"/>
      <c r="C29" s="39"/>
      <c r="D29" s="60"/>
      <c r="E29" s="22"/>
      <c r="F29" s="20">
        <f t="shared" si="0"/>
        <v>0</v>
      </c>
    </row>
    <row r="30" spans="1:6" ht="22.5" customHeight="1" thickBot="1">
      <c r="A30" s="16"/>
      <c r="B30" s="16"/>
      <c r="C30" s="62"/>
      <c r="D30" s="63"/>
      <c r="E30" s="24"/>
      <c r="F30" s="25"/>
    </row>
    <row r="31" spans="1:6" ht="21.75" customHeight="1" thickTop="1">
      <c r="A31" s="164" t="s">
        <v>34</v>
      </c>
      <c r="B31" s="164"/>
      <c r="C31" s="144"/>
      <c r="D31" s="61" t="s">
        <v>40</v>
      </c>
      <c r="E31" s="129" t="s">
        <v>136</v>
      </c>
      <c r="F31" s="42">
        <f>SUM(F15:F30)</f>
        <v>0</v>
      </c>
    </row>
    <row r="32" spans="1:6" ht="21.75" customHeight="1">
      <c r="A32" s="147" t="s">
        <v>35</v>
      </c>
      <c r="B32" s="148"/>
      <c r="C32" s="148"/>
      <c r="D32" s="55" t="s">
        <v>40</v>
      </c>
      <c r="E32" s="130" t="s">
        <v>137</v>
      </c>
      <c r="F32" s="26">
        <f>ROUNDDOWN(F31*10%,0)</f>
        <v>0</v>
      </c>
    </row>
    <row r="33" spans="1:6" ht="21.75" customHeight="1">
      <c r="A33" s="147" t="s">
        <v>36</v>
      </c>
      <c r="B33" s="148"/>
      <c r="C33" s="148"/>
      <c r="D33" s="56"/>
      <c r="E33" s="22">
        <v>32.1</v>
      </c>
      <c r="F33" s="26">
        <f>ROUNDDOWN(D33*E33,0)</f>
        <v>0</v>
      </c>
    </row>
    <row r="34" spans="1:6" ht="21.75" customHeight="1">
      <c r="A34" s="147" t="s">
        <v>37</v>
      </c>
      <c r="B34" s="148"/>
      <c r="C34" s="148"/>
      <c r="D34" s="55" t="s">
        <v>40</v>
      </c>
      <c r="E34" s="30" t="s">
        <v>40</v>
      </c>
      <c r="F34" s="26">
        <f>SUM(F31:F33)</f>
        <v>0</v>
      </c>
    </row>
    <row r="35" spans="1:6" ht="21.75" customHeight="1">
      <c r="A35" s="1" t="s">
        <v>38</v>
      </c>
      <c r="B35" s="1"/>
      <c r="C35" s="1"/>
      <c r="D35" s="52"/>
      <c r="E35" s="2"/>
      <c r="F35" s="2"/>
    </row>
  </sheetData>
  <sheetProtection/>
  <mergeCells count="11">
    <mergeCell ref="A3:F3"/>
    <mergeCell ref="A5:C5"/>
    <mergeCell ref="E6:F6"/>
    <mergeCell ref="E7:F7"/>
    <mergeCell ref="E8:F8"/>
    <mergeCell ref="E9:F9"/>
    <mergeCell ref="A11:B11"/>
    <mergeCell ref="A31:C31"/>
    <mergeCell ref="A32:C32"/>
    <mergeCell ref="A33:C33"/>
    <mergeCell ref="A34:C34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iwseur6</dc:creator>
  <cp:keywords/>
  <dc:description/>
  <cp:lastModifiedBy>iwseur3</cp:lastModifiedBy>
  <cp:lastPrinted>2023-04-21T07:33:23Z</cp:lastPrinted>
  <dcterms:created xsi:type="dcterms:W3CDTF">2003-11-03T09:53:42Z</dcterms:created>
  <dcterms:modified xsi:type="dcterms:W3CDTF">2024-05-02T02:53:26Z</dcterms:modified>
  <cp:category/>
  <cp:version/>
  <cp:contentType/>
  <cp:contentStatus/>
</cp:coreProperties>
</file>